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20" yWindow="-120" windowWidth="20730" windowHeight="11160"/>
  </bookViews>
  <sheets>
    <sheet name="Table 1" sheetId="1" r:id="rId1"/>
    <sheet name="Hoja1" sheetId="2" r:id="rId2"/>
    <sheet name="Hoja2" sheetId="3" r:id="rId3"/>
    <sheet name="Hoja3" sheetId="4" r:id="rId4"/>
  </sheets>
  <externalReferences>
    <externalReference r:id="rId5"/>
  </externalReferences>
  <calcPr calcId="145621"/>
</workbook>
</file>

<file path=xl/calcChain.xml><?xml version="1.0" encoding="utf-8"?>
<calcChain xmlns="http://schemas.openxmlformats.org/spreadsheetml/2006/main">
  <c r="J57" i="1" l="1"/>
  <c r="J52" i="2" l="1"/>
  <c r="J54" i="2"/>
  <c r="H46" i="2"/>
  <c r="H45" i="2"/>
  <c r="I43" i="2"/>
  <c r="I42" i="2"/>
  <c r="H40" i="2"/>
  <c r="H39" i="2"/>
  <c r="H38" i="2"/>
  <c r="H36" i="2"/>
  <c r="H35" i="2"/>
  <c r="H34" i="2"/>
  <c r="H33" i="2"/>
  <c r="H32" i="2"/>
  <c r="H31" i="2"/>
  <c r="H30" i="2"/>
  <c r="H29" i="2"/>
  <c r="H28" i="2"/>
  <c r="H26" i="2"/>
  <c r="H25" i="2"/>
  <c r="H24" i="2"/>
  <c r="H23" i="2"/>
  <c r="H22" i="2"/>
  <c r="H21" i="2"/>
  <c r="H20" i="2"/>
  <c r="H19" i="2"/>
  <c r="H18" i="2"/>
  <c r="H17" i="2"/>
  <c r="H16" i="2"/>
  <c r="H15" i="2"/>
  <c r="H14" i="2"/>
  <c r="H13" i="2"/>
  <c r="H11" i="2"/>
  <c r="I44" i="2" l="1"/>
  <c r="J27" i="2"/>
  <c r="J48" i="2" l="1"/>
  <c r="J53" i="2" s="1"/>
  <c r="H27" i="2"/>
  <c r="H10" i="2"/>
  <c r="J53" i="1"/>
  <c r="J54" i="1" s="1"/>
  <c r="J58" i="1" s="1"/>
</calcChain>
</file>

<file path=xl/sharedStrings.xml><?xml version="1.0" encoding="utf-8"?>
<sst xmlns="http://schemas.openxmlformats.org/spreadsheetml/2006/main" count="462" uniqueCount="176">
  <si>
    <r>
      <rPr>
        <b/>
        <sz val="4.5"/>
        <color rgb="FF993300"/>
        <rFont val="Arial"/>
        <family val="2"/>
      </rPr>
      <t>SNCC.F.053</t>
    </r>
  </si>
  <si>
    <r>
      <rPr>
        <b/>
        <sz val="5"/>
        <color rgb="FFFFFFFF"/>
        <rFont val="Arial Narrow"/>
        <family val="2"/>
      </rPr>
      <t>FECHA DE NECESIDAD</t>
    </r>
  </si>
  <si>
    <r>
      <rPr>
        <b/>
        <sz val="5"/>
        <color rgb="FFFFFFFF"/>
        <rFont val="Arial Narrow"/>
        <family val="2"/>
      </rPr>
      <t>CÓDIGO DEL CATÁLOGO DE BIENES Y SERVICIOS (CBS)</t>
    </r>
  </si>
  <si>
    <r>
      <rPr>
        <b/>
        <sz val="5"/>
        <color rgb="FFFFFFFF"/>
        <rFont val="Arial Narrow"/>
        <family val="2"/>
      </rPr>
      <t>DESCRIPCIÓN DE LA COMPRA O CONTRATACIÓN</t>
    </r>
  </si>
  <si>
    <r>
      <rPr>
        <b/>
        <sz val="5"/>
        <color rgb="FFFFFFFF"/>
        <rFont val="Arial Narrow"/>
        <family val="2"/>
      </rPr>
      <t>UNIDAD DE MEDIDA</t>
    </r>
  </si>
  <si>
    <r>
      <rPr>
        <b/>
        <sz val="5"/>
        <color rgb="FFFFFFFF"/>
        <rFont val="Arial Narrow"/>
        <family val="2"/>
      </rPr>
      <t>PRIMER TRIMESTRE</t>
    </r>
  </si>
  <si>
    <r>
      <rPr>
        <b/>
        <sz val="5"/>
        <color rgb="FFFFFFFF"/>
        <rFont val="Arial Narrow"/>
        <family val="2"/>
      </rPr>
      <t>SEGUNDO TRIMESTRE</t>
    </r>
  </si>
  <si>
    <r>
      <rPr>
        <b/>
        <sz val="5"/>
        <color rgb="FFFFFFFF"/>
        <rFont val="Arial Narrow"/>
        <family val="2"/>
      </rPr>
      <t>TERCER TRIMESTRE</t>
    </r>
  </si>
  <si>
    <r>
      <rPr>
        <b/>
        <sz val="5"/>
        <color rgb="FFFFFFFF"/>
        <rFont val="Arial Narrow"/>
        <family val="2"/>
      </rPr>
      <t>CUARTO TRIMESTRE</t>
    </r>
  </si>
  <si>
    <r>
      <rPr>
        <b/>
        <sz val="5"/>
        <color rgb="FFFFFFFF"/>
        <rFont val="Arial Narrow"/>
        <family val="2"/>
      </rPr>
      <t>CANTIDAD TOTAL</t>
    </r>
  </si>
  <si>
    <r>
      <rPr>
        <b/>
        <sz val="5"/>
        <color rgb="FFFFFFFF"/>
        <rFont val="Arial Narrow"/>
        <family val="2"/>
      </rPr>
      <t>PRECIO UNITARIO ESTIMADO</t>
    </r>
  </si>
  <si>
    <r>
      <rPr>
        <b/>
        <sz val="5"/>
        <color rgb="FFFFFFFF"/>
        <rFont val="Arial Narrow"/>
        <family val="2"/>
      </rPr>
      <t>COSTO TOTAL UNITARIO ESTIMADO</t>
    </r>
  </si>
  <si>
    <r>
      <rPr>
        <b/>
        <sz val="5"/>
        <color rgb="FFFFFFFF"/>
        <rFont val="Arial Narrow"/>
        <family val="2"/>
      </rPr>
      <t>COSTO TOTAL POR CÓDIGO DE CATÁLOGO DE BIENES Y SERVICIOS (CBS)</t>
    </r>
  </si>
  <si>
    <r>
      <rPr>
        <b/>
        <sz val="5"/>
        <color rgb="FFFFFFFF"/>
        <rFont val="Arial Narrow"/>
        <family val="2"/>
      </rPr>
      <t>PROCEDIMIENTO DE SELECCIÓN</t>
    </r>
  </si>
  <si>
    <r>
      <rPr>
        <b/>
        <sz val="5"/>
        <color rgb="FFFFFFFF"/>
        <rFont val="Arial Narrow"/>
        <family val="2"/>
      </rPr>
      <t>FUENTE DE FINANCIAMIENTO</t>
    </r>
  </si>
  <si>
    <r>
      <rPr>
        <b/>
        <sz val="5"/>
        <color rgb="FFFFFFFF"/>
        <rFont val="Arial Narrow"/>
        <family val="2"/>
      </rPr>
      <t>VALOR ADQUIRIDO</t>
    </r>
  </si>
  <si>
    <r>
      <rPr>
        <b/>
        <sz val="5"/>
        <color rgb="FFFFFFFF"/>
        <rFont val="Arial Narrow"/>
        <family val="2"/>
      </rPr>
      <t>OBSERVACIÓN</t>
    </r>
  </si>
  <si>
    <t>Fecha de Revisión</t>
  </si>
  <si>
    <t>Fecha de Aprobación</t>
  </si>
  <si>
    <t>Versión</t>
  </si>
  <si>
    <t>No. de Páginas</t>
  </si>
  <si>
    <t>DIRECCIÓN GENERAL DE CONTRATACIONES PÚBLICAS</t>
  </si>
  <si>
    <t>PLAN ANUAL DE COMPRAS Y CONTRATACIONES AÑO 2021</t>
  </si>
  <si>
    <t>JUNTA DISTRITAL JUMA BEJUCAL</t>
  </si>
  <si>
    <t>1017 - Abonos, nutrientes para plantas y herbicidas</t>
  </si>
  <si>
    <t>Abonos y fertilizantes</t>
  </si>
  <si>
    <t>Galon</t>
  </si>
  <si>
    <t>RD$400.00</t>
  </si>
  <si>
    <t>RD$6,000.00</t>
  </si>
  <si>
    <t>COMPRA MENOR</t>
  </si>
  <si>
    <t>5020 - Bebidas</t>
  </si>
  <si>
    <t>Agua</t>
  </si>
  <si>
    <t>RD$500.00</t>
  </si>
  <si>
    <t>RD$8,000.00</t>
  </si>
  <si>
    <t>5017 - Condimentos y conservantes</t>
  </si>
  <si>
    <t>Alimentos y bebidas para personas</t>
  </si>
  <si>
    <t>Unidad</t>
  </si>
  <si>
    <t>RD$3,333.29</t>
  </si>
  <si>
    <t>RD$933,321.00</t>
  </si>
  <si>
    <t>8013 - Servicios inmobiliarios</t>
  </si>
  <si>
    <t>Alquileres y rentas de edificaciones y locales</t>
  </si>
  <si>
    <t>Servicios</t>
  </si>
  <si>
    <t>RD$48,000.00</t>
  </si>
  <si>
    <t>RD$192,000.00</t>
  </si>
  <si>
    <t>7810 - Transporte de correo y carga</t>
  </si>
  <si>
    <t>Artículos de plastico</t>
  </si>
  <si>
    <t>RD$420.00</t>
  </si>
  <si>
    <t>RD$84,000.00</t>
  </si>
  <si>
    <t>2411 - Recipientes y almacenamiento</t>
  </si>
  <si>
    <t>Automóviles y camiones</t>
  </si>
  <si>
    <t>RD$125,000.00</t>
  </si>
  <si>
    <t>RD$500,000.00</t>
  </si>
  <si>
    <t>7611 - Servicios de limpieza y de consejería</t>
  </si>
  <si>
    <t>Calzados</t>
  </si>
  <si>
    <t>RD$60,000.00</t>
  </si>
  <si>
    <t>9012 - Facilitación de viajes</t>
  </si>
  <si>
    <t>Eventos generales</t>
  </si>
  <si>
    <t>RD$7,593.37</t>
  </si>
  <si>
    <t>RD$531,536.00</t>
  </si>
  <si>
    <t>5612 - Mobiliario institucional, escolar y educativo y accesorios</t>
  </si>
  <si>
    <t>Festividades</t>
  </si>
  <si>
    <t>RD$1,000.00</t>
  </si>
  <si>
    <t>RD$15,000.00</t>
  </si>
  <si>
    <t>1511 - Combustibles gaseosos y aditivos</t>
  </si>
  <si>
    <t>Gas GLP</t>
  </si>
  <si>
    <t>RD$125.00</t>
  </si>
  <si>
    <t>RD$10,000.00</t>
  </si>
  <si>
    <t>Gasoil</t>
  </si>
  <si>
    <t>RD$184.70</t>
  </si>
  <si>
    <t>RD$1,420,000.00</t>
  </si>
  <si>
    <t>Gasolina</t>
  </si>
  <si>
    <t>RD$226.60</t>
  </si>
  <si>
    <t>RD$770,000.00</t>
  </si>
  <si>
    <t>2510 - Vehículos de motor</t>
  </si>
  <si>
    <t>Herramientas menores</t>
  </si>
  <si>
    <t>RD$50,000.00</t>
  </si>
  <si>
    <t>1410 - Materiales de papel</t>
  </si>
  <si>
    <t>Impresión, encuadernación y rotulación</t>
  </si>
  <si>
    <t>RD$1,333.33</t>
  </si>
  <si>
    <t>RD$100,000.00</t>
  </si>
  <si>
    <t>1019 - Productos para el control de plagas y malas hierbas</t>
  </si>
  <si>
    <t>Insecticidas, fumigantes y otros</t>
  </si>
  <si>
    <t>RD$600.00</t>
  </si>
  <si>
    <t>RD$3,000.00</t>
  </si>
  <si>
    <t>1310 - Caucho y elastómeros</t>
  </si>
  <si>
    <t>Llantas y neumáticos</t>
  </si>
  <si>
    <t>RD$320,000.00</t>
  </si>
  <si>
    <t>Lubricantes</t>
  </si>
  <si>
    <t>RD$30,000.00</t>
  </si>
  <si>
    <t>RD$120,000.00</t>
  </si>
  <si>
    <t>7814 - Operaciones de transporte</t>
  </si>
  <si>
    <t>Mantenimiento y reparación de equipos de transporte, tracción y ele</t>
  </si>
  <si>
    <t>RD$58,330.85</t>
  </si>
  <si>
    <t>RD$1,166,617.00</t>
  </si>
  <si>
    <t>3011 - Hormigón, cemento y yeso</t>
  </si>
  <si>
    <t>Mantenimiento y reparaciones menores en edificaciones</t>
  </si>
  <si>
    <t>Peso</t>
  </si>
  <si>
    <t>RD$20,000.00</t>
  </si>
  <si>
    <t>RD$200,000.00</t>
  </si>
  <si>
    <t>3121 - Pinturas y tapa poros y acabados</t>
  </si>
  <si>
    <t>Mantenimiento, reparación y Servicios de pintura y sus derivados</t>
  </si>
  <si>
    <t>RD$300,000.00</t>
  </si>
  <si>
    <t>Material para limpieza</t>
  </si>
  <si>
    <t>RD$6,250.00</t>
  </si>
  <si>
    <t>4410 - Maquinaria, suministros y accesorios de oficina</t>
  </si>
  <si>
    <t>Otros mobiliarios y equipos no identificados precedentemente</t>
  </si>
  <si>
    <t>RD$44,000.00</t>
  </si>
  <si>
    <t>RD$1,100,000.00</t>
  </si>
  <si>
    <t>8610 - Formación profesional</t>
  </si>
  <si>
    <t>Otros servicios técnicos profesionales</t>
  </si>
  <si>
    <t>RD$240,000.00</t>
  </si>
  <si>
    <t>8210 - Publicidad</t>
  </si>
  <si>
    <t>Papel de escritorio</t>
  </si>
  <si>
    <t>RD$3,333.33</t>
  </si>
  <si>
    <t>Pasajes y gastos de transporte</t>
  </si>
  <si>
    <t>RD$60.00</t>
  </si>
  <si>
    <t>5310 - Ropa</t>
  </si>
  <si>
    <t>Prendas y accesorios de vestir</t>
  </si>
  <si>
    <t>RD$2,500.00</t>
  </si>
  <si>
    <t>Productos de caucho</t>
  </si>
  <si>
    <t>RD$1,800.00</t>
  </si>
  <si>
    <t>RD$72,000.00</t>
  </si>
  <si>
    <t>5511 - Material electrónico de referencia</t>
  </si>
  <si>
    <t>Productos eléctricos y afines</t>
  </si>
  <si>
    <t>RD$6,200.00</t>
  </si>
  <si>
    <t>RD$155,000.00</t>
  </si>
  <si>
    <t>1016 - Productos de floricultura y silvicultura</t>
  </si>
  <si>
    <t>Productos Forestales</t>
  </si>
  <si>
    <t>5121 - Categorías de medicamentos varios</t>
  </si>
  <si>
    <t>Productos medicinales para uso humano</t>
  </si>
  <si>
    <t>RD$484.85</t>
  </si>
  <si>
    <t>RD$80,000.00</t>
  </si>
  <si>
    <t>4512 - Equipo de vídeo, filmación o fotografía</t>
  </si>
  <si>
    <t>Publicidad y propaganda</t>
  </si>
  <si>
    <t>RD$3,750.00</t>
  </si>
  <si>
    <t>RD$150,000.00</t>
  </si>
  <si>
    <t>Repuestos</t>
  </si>
  <si>
    <t>4619 - Protección contra incendios</t>
  </si>
  <si>
    <t>Seguro de bienes muebles</t>
  </si>
  <si>
    <t>RD$12,500.00</t>
  </si>
  <si>
    <t>8613 - Servicios educativos especializados</t>
  </si>
  <si>
    <t>Servicios de capacitación</t>
  </si>
  <si>
    <t>RD$7,000.00</t>
  </si>
  <si>
    <t>8111 - Servicios informáticos</t>
  </si>
  <si>
    <t>Servicios de informática y sistemas computarizados</t>
  </si>
  <si>
    <t>RD$6,560.00</t>
  </si>
  <si>
    <t>RD$164,000.00</t>
  </si>
  <si>
    <t>Teléfono local</t>
  </si>
  <si>
    <t>RD$45,833.33</t>
  </si>
  <si>
    <t>RD$550,000.00</t>
  </si>
  <si>
    <t>4320 - Componentes para tecnología de la información, difusión o telecomunic</t>
  </si>
  <si>
    <t>Útiles de escritorio, oficina e informática</t>
  </si>
  <si>
    <t>6014 - Juguetes y juegos</t>
  </si>
  <si>
    <t>Útiles destinados a actividades deportivas, culturales y recreativas</t>
  </si>
  <si>
    <t>RD$5,039.80</t>
  </si>
  <si>
    <t>RD$25,199.00</t>
  </si>
  <si>
    <r>
      <rPr>
        <b/>
        <sz val="10"/>
        <color rgb="FFFFFFFF"/>
        <rFont val="Arial Narrow"/>
        <family val="2"/>
      </rPr>
      <t>FECHA DE NECESIDAD</t>
    </r>
  </si>
  <si>
    <r>
      <rPr>
        <b/>
        <sz val="10"/>
        <color rgb="FFFFFFFF"/>
        <rFont val="Arial Narrow"/>
        <family val="2"/>
      </rPr>
      <t>CÓDIGO DEL CATÁLOGO DE BIENES Y SERVICIOS (CBS)</t>
    </r>
  </si>
  <si>
    <r>
      <rPr>
        <b/>
        <sz val="10"/>
        <color rgb="FFFFFFFF"/>
        <rFont val="Arial Narrow"/>
        <family val="2"/>
      </rPr>
      <t>DESCRIPCIÓN DE LA COMPRA O CONTRATACIÓN</t>
    </r>
  </si>
  <si>
    <r>
      <rPr>
        <b/>
        <sz val="10"/>
        <color rgb="FFFFFFFF"/>
        <rFont val="Arial Narrow"/>
        <family val="2"/>
      </rPr>
      <t>UNIDAD DE MEDIDA</t>
    </r>
  </si>
  <si>
    <r>
      <rPr>
        <b/>
        <sz val="10"/>
        <color rgb="FFFFFFFF"/>
        <rFont val="Arial Narrow"/>
        <family val="2"/>
      </rPr>
      <t>PRIMER TRIMESTRE</t>
    </r>
  </si>
  <si>
    <r>
      <rPr>
        <b/>
        <sz val="10"/>
        <color rgb="FFFFFFFF"/>
        <rFont val="Arial Narrow"/>
        <family val="2"/>
      </rPr>
      <t>SEGUNDO TRIMESTRE</t>
    </r>
  </si>
  <si>
    <r>
      <rPr>
        <b/>
        <sz val="10"/>
        <color rgb="FFFFFFFF"/>
        <rFont val="Arial Narrow"/>
        <family val="2"/>
      </rPr>
      <t>TERCER TRIMESTRE</t>
    </r>
  </si>
  <si>
    <r>
      <rPr>
        <b/>
        <sz val="10"/>
        <color rgb="FFFFFFFF"/>
        <rFont val="Arial Narrow"/>
        <family val="2"/>
      </rPr>
      <t>CUARTO TRIMESTRE</t>
    </r>
  </si>
  <si>
    <r>
      <rPr>
        <b/>
        <sz val="10"/>
        <color rgb="FFFFFFFF"/>
        <rFont val="Arial Narrow"/>
        <family val="2"/>
      </rPr>
      <t>CANTIDAD TOTAL</t>
    </r>
  </si>
  <si>
    <r>
      <rPr>
        <b/>
        <sz val="10"/>
        <color rgb="FFFFFFFF"/>
        <rFont val="Arial Narrow"/>
        <family val="2"/>
      </rPr>
      <t>PRECIO UNITARIO ESTIMADO</t>
    </r>
  </si>
  <si>
    <r>
      <rPr>
        <b/>
        <sz val="10"/>
        <color rgb="FFFFFFFF"/>
        <rFont val="Arial Narrow"/>
        <family val="2"/>
      </rPr>
      <t>COSTO TOTAL UNITARIO ESTIMADO</t>
    </r>
  </si>
  <si>
    <r>
      <rPr>
        <b/>
        <sz val="10"/>
        <color rgb="FFFFFFFF"/>
        <rFont val="Arial Narrow"/>
        <family val="2"/>
      </rPr>
      <t>COSTO TOTAL POR CÓDIGO DE CATÁLOGO DE BIENES Y SERVICIOS (CBS)</t>
    </r>
  </si>
  <si>
    <r>
      <rPr>
        <b/>
        <sz val="10"/>
        <color rgb="FFFFFFFF"/>
        <rFont val="Arial Narrow"/>
        <family val="2"/>
      </rPr>
      <t>PROCEDIMIENTO DE SELECCIÓN</t>
    </r>
  </si>
  <si>
    <r>
      <rPr>
        <b/>
        <sz val="10"/>
        <color rgb="FFFFFFFF"/>
        <rFont val="Arial Narrow"/>
        <family val="2"/>
      </rPr>
      <t>FUENTE DE FINANCIAMIENTO</t>
    </r>
  </si>
  <si>
    <r>
      <rPr>
        <b/>
        <sz val="10"/>
        <color rgb="FFFFFFFF"/>
        <rFont val="Arial Narrow"/>
        <family val="2"/>
      </rPr>
      <t>VALOR ADQUIRIDO</t>
    </r>
  </si>
  <si>
    <r>
      <rPr>
        <b/>
        <sz val="10"/>
        <color rgb="FFFFFFFF"/>
        <rFont val="Arial Narrow"/>
        <family val="2"/>
      </rPr>
      <t>OBSERVACIÓN</t>
    </r>
  </si>
  <si>
    <t>Equipo computacional</t>
  </si>
  <si>
    <t xml:space="preserve">Alquilleres y rentas de edificios y locales  </t>
  </si>
  <si>
    <t xml:space="preserve">Alquileres de equipos de transporte, tracción y elevación  </t>
  </si>
  <si>
    <t xml:space="preserve">Servicio de internet y televisión por cable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</si>
</sst>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dd/mm/yyyy;@"/>
  </numFmts>
  <fonts count="17" x14ac:knownFonts="1">
    <font>
      <sz val="10"/>
      <color rgb="FF000000"/>
      <name val="Times New Roman"/>
      <charset val="204"/>
    </font>
    <font>
      <b/>
      <sz val="4.5"/>
      <name val="Arial"/>
    </font>
    <font>
      <b/>
      <sz val="5"/>
      <name val="Arial Narrow"/>
    </font>
    <font>
      <b/>
      <sz val="4.5"/>
      <color rgb="FF993300"/>
      <name val="Arial"/>
      <family val="2"/>
    </font>
    <font>
      <b/>
      <sz val="5"/>
      <color rgb="FFFFFFFF"/>
      <name val="Arial Narrow"/>
      <family val="2"/>
    </font>
    <font>
      <sz val="10"/>
      <color rgb="FF000000"/>
      <name val="Times New Roman"/>
      <charset val="204"/>
    </font>
    <font>
      <sz val="9"/>
      <name val="Arial Narrow"/>
      <family val="2"/>
    </font>
    <font>
      <sz val="9"/>
      <color rgb="FF000000"/>
      <name val="Arial Narrow"/>
      <family val="2"/>
    </font>
    <font>
      <sz val="10"/>
      <name val="Arial Narrow"/>
      <family val="2"/>
    </font>
    <font>
      <sz val="10"/>
      <color rgb="FF000000"/>
      <name val="Arial Narrow"/>
      <family val="2"/>
    </font>
    <font>
      <b/>
      <sz val="9"/>
      <name val="Arial Narrow"/>
      <family val="2"/>
    </font>
    <font>
      <b/>
      <sz val="10"/>
      <name val="Arial Narrow"/>
      <family val="2"/>
    </font>
    <font>
      <sz val="9"/>
      <name val="Arial"/>
      <family val="2"/>
    </font>
    <font>
      <b/>
      <sz val="9"/>
      <color rgb="FFFFFFFF"/>
      <name val="Arial Narrow"/>
      <family val="2"/>
    </font>
    <font>
      <sz val="10"/>
      <color rgb="FF000000"/>
      <name val="Times New Roman"/>
      <family val="1"/>
    </font>
    <font>
      <b/>
      <sz val="10"/>
      <color rgb="FFFFFFFF"/>
      <name val="Arial Narrow"/>
      <family val="2"/>
    </font>
    <font>
      <sz val="9"/>
      <color rgb="FF00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800000"/>
      </patternFill>
    </fill>
    <fill>
      <patternFill patternType="solid">
        <fgColor rgb="FFB8CCE3"/>
      </patternFill>
    </fill>
    <fill>
      <patternFill patternType="solid">
        <fgColor rgb="FFDCE6F0"/>
      </patternFill>
    </fill>
    <fill>
      <patternFill patternType="solid">
        <fgColor rgb="FF622422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FFFFFF"/>
      </bottom>
      <diagonal/>
    </border>
    <border>
      <left style="thin">
        <color rgb="FF000000"/>
      </left>
      <right style="thin">
        <color rgb="FF000000"/>
      </right>
      <top/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FFFFFF"/>
      </bottom>
      <diagonal/>
    </border>
    <border>
      <left style="thin">
        <color rgb="FF000000"/>
      </left>
      <right/>
      <top/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74">
    <xf numFmtId="0" fontId="0" fillId="0" borderId="0" xfId="0" applyFill="1" applyBorder="1" applyAlignment="1">
      <alignment horizontal="left" vertical="top"/>
    </xf>
    <xf numFmtId="0" fontId="2" fillId="2" borderId="7" xfId="0" applyFont="1" applyFill="1" applyBorder="1" applyAlignment="1">
      <alignment horizontal="left" vertical="center" wrapText="1"/>
    </xf>
    <xf numFmtId="0" fontId="2" fillId="2" borderId="8" xfId="0" applyFont="1" applyFill="1" applyBorder="1" applyAlignment="1">
      <alignment horizontal="left" vertical="center" wrapText="1"/>
    </xf>
    <xf numFmtId="0" fontId="2" fillId="2" borderId="9" xfId="0" applyFont="1" applyFill="1" applyBorder="1" applyAlignment="1">
      <alignment horizontal="left" textRotation="90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left" vertical="center" wrapText="1" indent="1"/>
    </xf>
    <xf numFmtId="0" fontId="2" fillId="2" borderId="8" xfId="0" applyFont="1" applyFill="1" applyBorder="1" applyAlignment="1">
      <alignment horizontal="left" vertical="center" wrapText="1" indent="2"/>
    </xf>
    <xf numFmtId="0" fontId="2" fillId="2" borderId="10" xfId="0" applyFont="1" applyFill="1" applyBorder="1" applyAlignment="1">
      <alignment horizontal="center" vertical="center" wrapText="1"/>
    </xf>
    <xf numFmtId="0" fontId="0" fillId="3" borderId="12" xfId="0" applyFill="1" applyBorder="1" applyAlignment="1">
      <alignment horizontal="left" wrapText="1"/>
    </xf>
    <xf numFmtId="0" fontId="0" fillId="3" borderId="13" xfId="0" applyFill="1" applyBorder="1" applyAlignment="1">
      <alignment horizontal="left" wrapText="1"/>
    </xf>
    <xf numFmtId="0" fontId="0" fillId="4" borderId="12" xfId="0" applyFill="1" applyBorder="1" applyAlignment="1">
      <alignment horizontal="left" wrapText="1"/>
    </xf>
    <xf numFmtId="0" fontId="0" fillId="4" borderId="13" xfId="0" applyFill="1" applyBorder="1" applyAlignment="1">
      <alignment horizontal="left" wrapText="1"/>
    </xf>
    <xf numFmtId="0" fontId="0" fillId="3" borderId="11" xfId="0" applyFill="1" applyBorder="1" applyAlignment="1">
      <alignment horizontal="left" wrapText="1"/>
    </xf>
    <xf numFmtId="0" fontId="0" fillId="5" borderId="14" xfId="0" applyFill="1" applyBorder="1" applyAlignment="1">
      <alignment horizontal="left" wrapText="1"/>
    </xf>
    <xf numFmtId="0" fontId="0" fillId="5" borderId="15" xfId="0" applyFill="1" applyBorder="1" applyAlignment="1">
      <alignment horizontal="left" wrapText="1"/>
    </xf>
    <xf numFmtId="0" fontId="0" fillId="5" borderId="16" xfId="0" applyFill="1" applyBorder="1" applyAlignment="1">
      <alignment horizontal="left" wrapText="1"/>
    </xf>
    <xf numFmtId="0" fontId="8" fillId="0" borderId="2" xfId="0" applyFont="1" applyFill="1" applyBorder="1" applyAlignment="1">
      <alignment horizontal="center" vertical="top" wrapText="1"/>
    </xf>
    <xf numFmtId="164" fontId="9" fillId="0" borderId="2" xfId="0" applyNumberFormat="1" applyFont="1" applyFill="1" applyBorder="1" applyAlignment="1">
      <alignment horizontal="center" vertical="top" shrinkToFit="1"/>
    </xf>
    <xf numFmtId="1" fontId="9" fillId="0" borderId="2" xfId="0" applyNumberFormat="1" applyFont="1" applyFill="1" applyBorder="1" applyAlignment="1">
      <alignment horizontal="center" vertical="top" shrinkToFit="1"/>
    </xf>
    <xf numFmtId="0" fontId="6" fillId="3" borderId="11" xfId="0" applyFont="1" applyFill="1" applyBorder="1" applyAlignment="1">
      <alignment horizontal="left" vertical="top" wrapText="1"/>
    </xf>
    <xf numFmtId="0" fontId="12" fillId="3" borderId="12" xfId="0" applyFont="1" applyFill="1" applyBorder="1" applyAlignment="1">
      <alignment horizontal="left" vertical="top" wrapText="1"/>
    </xf>
    <xf numFmtId="0" fontId="6" fillId="3" borderId="12" xfId="0" applyFont="1" applyFill="1" applyBorder="1" applyAlignment="1">
      <alignment horizontal="left" vertical="top" wrapText="1"/>
    </xf>
    <xf numFmtId="1" fontId="7" fillId="3" borderId="12" xfId="0" applyNumberFormat="1" applyFont="1" applyFill="1" applyBorder="1" applyAlignment="1">
      <alignment horizontal="right" vertical="top" shrinkToFit="1"/>
    </xf>
    <xf numFmtId="0" fontId="6" fillId="3" borderId="12" xfId="0" applyFont="1" applyFill="1" applyBorder="1" applyAlignment="1">
      <alignment horizontal="right" vertical="top" wrapText="1"/>
    </xf>
    <xf numFmtId="0" fontId="6" fillId="3" borderId="12" xfId="0" applyFont="1" applyFill="1" applyBorder="1" applyAlignment="1">
      <alignment horizontal="right" vertical="top" wrapText="1" indent="1"/>
    </xf>
    <xf numFmtId="0" fontId="6" fillId="4" borderId="11" xfId="0" applyFont="1" applyFill="1" applyBorder="1" applyAlignment="1">
      <alignment horizontal="left" vertical="top" wrapText="1"/>
    </xf>
    <xf numFmtId="0" fontId="12" fillId="4" borderId="12" xfId="0" applyFont="1" applyFill="1" applyBorder="1" applyAlignment="1">
      <alignment horizontal="left" vertical="top" wrapText="1"/>
    </xf>
    <xf numFmtId="0" fontId="6" fillId="4" borderId="12" xfId="0" applyFont="1" applyFill="1" applyBorder="1" applyAlignment="1">
      <alignment horizontal="left" vertical="top" wrapText="1"/>
    </xf>
    <xf numFmtId="1" fontId="7" fillId="4" borderId="12" xfId="0" applyNumberFormat="1" applyFont="1" applyFill="1" applyBorder="1" applyAlignment="1">
      <alignment horizontal="right" vertical="top" shrinkToFit="1"/>
    </xf>
    <xf numFmtId="0" fontId="6" fillId="4" borderId="12" xfId="0" applyFont="1" applyFill="1" applyBorder="1" applyAlignment="1">
      <alignment horizontal="right" vertical="top" wrapText="1"/>
    </xf>
    <xf numFmtId="0" fontId="6" fillId="4" borderId="12" xfId="0" applyFont="1" applyFill="1" applyBorder="1" applyAlignment="1">
      <alignment horizontal="right" vertical="top" wrapText="1" indent="1"/>
    </xf>
    <xf numFmtId="0" fontId="11" fillId="2" borderId="7" xfId="0" applyFont="1" applyFill="1" applyBorder="1" applyAlignment="1">
      <alignment horizontal="left" vertical="center" wrapText="1"/>
    </xf>
    <xf numFmtId="0" fontId="11" fillId="2" borderId="8" xfId="0" applyFont="1" applyFill="1" applyBorder="1" applyAlignment="1">
      <alignment horizontal="left" vertical="center" wrapText="1"/>
    </xf>
    <xf numFmtId="0" fontId="11" fillId="2" borderId="9" xfId="0" applyFont="1" applyFill="1" applyBorder="1" applyAlignment="1">
      <alignment horizontal="left" textRotation="90" wrapText="1"/>
    </xf>
    <xf numFmtId="0" fontId="11" fillId="2" borderId="8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left" vertical="center" wrapText="1" indent="1"/>
    </xf>
    <xf numFmtId="0" fontId="11" fillId="2" borderId="8" xfId="0" applyFont="1" applyFill="1" applyBorder="1" applyAlignment="1">
      <alignment horizontal="left" vertical="center" wrapText="1" indent="2"/>
    </xf>
    <xf numFmtId="0" fontId="11" fillId="2" borderId="10" xfId="0" applyFont="1" applyFill="1" applyBorder="1" applyAlignment="1">
      <alignment horizontal="center" vertical="center" wrapText="1"/>
    </xf>
    <xf numFmtId="43" fontId="6" fillId="3" borderId="12" xfId="1" applyFont="1" applyFill="1" applyBorder="1" applyAlignment="1">
      <alignment horizontal="right" vertical="top" wrapText="1"/>
    </xf>
    <xf numFmtId="43" fontId="0" fillId="0" borderId="0" xfId="0" applyNumberFormat="1" applyFill="1" applyBorder="1" applyAlignment="1">
      <alignment horizontal="left" vertical="top"/>
    </xf>
    <xf numFmtId="43" fontId="13" fillId="5" borderId="15" xfId="0" applyNumberFormat="1" applyFont="1" applyFill="1" applyBorder="1" applyAlignment="1">
      <alignment horizontal="right" vertical="top" wrapText="1"/>
    </xf>
    <xf numFmtId="43" fontId="6" fillId="4" borderId="12" xfId="1" applyFont="1" applyFill="1" applyBorder="1" applyAlignment="1">
      <alignment horizontal="right" vertical="top" wrapText="1"/>
    </xf>
    <xf numFmtId="4" fontId="6" fillId="3" borderId="12" xfId="0" applyNumberFormat="1" applyFont="1" applyFill="1" applyBorder="1" applyAlignment="1">
      <alignment horizontal="right" vertical="top" wrapText="1"/>
    </xf>
    <xf numFmtId="4" fontId="6" fillId="4" borderId="12" xfId="0" applyNumberFormat="1" applyFont="1" applyFill="1" applyBorder="1" applyAlignment="1">
      <alignment horizontal="right" vertical="top" wrapText="1"/>
    </xf>
    <xf numFmtId="43" fontId="0" fillId="3" borderId="12" xfId="1" applyFont="1" applyFill="1" applyBorder="1" applyAlignment="1">
      <alignment horizontal="left" wrapText="1"/>
    </xf>
    <xf numFmtId="0" fontId="6" fillId="6" borderId="11" xfId="0" applyFont="1" applyFill="1" applyBorder="1" applyAlignment="1">
      <alignment horizontal="left" vertical="top" wrapText="1"/>
    </xf>
    <xf numFmtId="0" fontId="12" fillId="6" borderId="12" xfId="0" applyFont="1" applyFill="1" applyBorder="1" applyAlignment="1">
      <alignment horizontal="left" vertical="top" wrapText="1"/>
    </xf>
    <xf numFmtId="0" fontId="6" fillId="6" borderId="12" xfId="0" applyFont="1" applyFill="1" applyBorder="1" applyAlignment="1">
      <alignment horizontal="left" vertical="top" wrapText="1"/>
    </xf>
    <xf numFmtId="1" fontId="7" fillId="6" borderId="12" xfId="0" applyNumberFormat="1" applyFont="1" applyFill="1" applyBorder="1" applyAlignment="1">
      <alignment horizontal="right" vertical="top" shrinkToFit="1"/>
    </xf>
    <xf numFmtId="4" fontId="6" fillId="6" borderId="12" xfId="0" applyNumberFormat="1" applyFont="1" applyFill="1" applyBorder="1" applyAlignment="1">
      <alignment horizontal="right" vertical="top" wrapText="1"/>
    </xf>
    <xf numFmtId="43" fontId="6" fillId="6" borderId="12" xfId="1" applyFont="1" applyFill="1" applyBorder="1" applyAlignment="1">
      <alignment horizontal="right" vertical="top" wrapText="1"/>
    </xf>
    <xf numFmtId="0" fontId="6" fillId="6" borderId="12" xfId="0" applyFont="1" applyFill="1" applyBorder="1" applyAlignment="1">
      <alignment horizontal="right" vertical="top" wrapText="1" indent="1"/>
    </xf>
    <xf numFmtId="0" fontId="0" fillId="6" borderId="12" xfId="0" applyFill="1" applyBorder="1" applyAlignment="1">
      <alignment horizontal="left" wrapText="1"/>
    </xf>
    <xf numFmtId="0" fontId="0" fillId="6" borderId="13" xfId="0" applyFill="1" applyBorder="1" applyAlignment="1">
      <alignment horizontal="left" wrapText="1"/>
    </xf>
    <xf numFmtId="0" fontId="0" fillId="6" borderId="0" xfId="0" applyFill="1" applyBorder="1" applyAlignment="1">
      <alignment horizontal="left" vertical="top"/>
    </xf>
    <xf numFmtId="0" fontId="6" fillId="6" borderId="12" xfId="0" applyFont="1" applyFill="1" applyBorder="1" applyAlignment="1">
      <alignment horizontal="right" vertical="top" wrapText="1"/>
    </xf>
    <xf numFmtId="0" fontId="16" fillId="0" borderId="0" xfId="0" applyFont="1" applyFill="1" applyBorder="1" applyAlignment="1">
      <alignment horizontal="left" vertical="top"/>
    </xf>
    <xf numFmtId="43" fontId="10" fillId="5" borderId="15" xfId="1" applyFont="1" applyFill="1" applyBorder="1" applyAlignment="1">
      <alignment horizontal="right" vertical="top" wrapText="1"/>
    </xf>
    <xf numFmtId="43" fontId="16" fillId="0" borderId="0" xfId="1" applyFont="1" applyFill="1" applyBorder="1" applyAlignment="1">
      <alignment horizontal="left" vertical="top"/>
    </xf>
    <xf numFmtId="0" fontId="1" fillId="0" borderId="0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 wrapText="1"/>
    </xf>
    <xf numFmtId="0" fontId="11" fillId="0" borderId="0" xfId="0" applyFont="1" applyFill="1" applyBorder="1" applyAlignment="1">
      <alignment horizontal="center" vertical="top" wrapText="1"/>
    </xf>
    <xf numFmtId="0" fontId="0" fillId="0" borderId="0" xfId="0" applyFill="1" applyBorder="1" applyAlignment="1">
      <alignment horizontal="left" wrapText="1"/>
    </xf>
    <xf numFmtId="0" fontId="0" fillId="0" borderId="1" xfId="0" applyFill="1" applyBorder="1" applyAlignment="1">
      <alignment horizontal="left" wrapText="1"/>
    </xf>
    <xf numFmtId="0" fontId="2" fillId="2" borderId="3" xfId="0" applyFont="1" applyFill="1" applyBorder="1" applyAlignment="1">
      <alignment horizontal="left" vertical="top" wrapText="1" indent="1"/>
    </xf>
    <xf numFmtId="0" fontId="2" fillId="2" borderId="4" xfId="0" applyFont="1" applyFill="1" applyBorder="1" applyAlignment="1">
      <alignment horizontal="left" vertical="top" wrapText="1" indent="1"/>
    </xf>
    <xf numFmtId="0" fontId="2" fillId="2" borderId="5" xfId="0" applyFont="1" applyFill="1" applyBorder="1" applyAlignment="1">
      <alignment horizontal="left" vertical="top" wrapText="1" indent="1"/>
    </xf>
    <xf numFmtId="0" fontId="0" fillId="0" borderId="6" xfId="0" applyFill="1" applyBorder="1" applyAlignment="1">
      <alignment horizontal="left" wrapText="1"/>
    </xf>
    <xf numFmtId="0" fontId="14" fillId="0" borderId="0" xfId="0" applyFont="1" applyFill="1" applyBorder="1" applyAlignment="1">
      <alignment horizontal="left" wrapText="1"/>
    </xf>
    <xf numFmtId="0" fontId="14" fillId="0" borderId="1" xfId="0" applyFont="1" applyFill="1" applyBorder="1" applyAlignment="1">
      <alignment horizontal="left" wrapText="1"/>
    </xf>
    <xf numFmtId="0" fontId="11" fillId="2" borderId="3" xfId="0" applyFont="1" applyFill="1" applyBorder="1" applyAlignment="1">
      <alignment horizontal="left" vertical="top" wrapText="1" indent="1"/>
    </xf>
    <xf numFmtId="0" fontId="11" fillId="2" borderId="4" xfId="0" applyFont="1" applyFill="1" applyBorder="1" applyAlignment="1">
      <alignment horizontal="left" vertical="top" wrapText="1" indent="1"/>
    </xf>
    <xf numFmtId="0" fontId="11" fillId="2" borderId="5" xfId="0" applyFont="1" applyFill="1" applyBorder="1" applyAlignment="1">
      <alignment horizontal="left" vertical="top" wrapText="1" indent="1"/>
    </xf>
    <xf numFmtId="0" fontId="14" fillId="0" borderId="6" xfId="0" applyFont="1" applyFill="1" applyBorder="1" applyAlignment="1">
      <alignment horizontal="left" wrapText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35063" y="187004"/>
    <xdr:ext cx="1680711" cy="262109"/>
    <xdr:pic>
      <xdr:nvPicPr>
        <xdr:cNvPr id="2" name="image1.jpe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680711" cy="262109"/>
        </a:xfrm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85725" y="638175"/>
    <xdr:ext cx="1680711" cy="262109"/>
    <xdr:pic>
      <xdr:nvPicPr>
        <xdr:cNvPr id="2" name="image1.jpeg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638175"/>
          <a:ext cx="1680711" cy="262109"/>
        </a:xfrm>
        <a:prstGeom prst="rect">
          <a:avLst/>
        </a:prstGeom>
      </xdr:spPr>
    </xdr:pic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afael%20Fernandez/Ayuntamientos/PRESUPUESTOS%202021/JUMA%20BEJUCAL/presup%20juma%202021/COMPRAS%20PC/PRESUP%20%202021-%20jum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"/>
      <sheetName val="FP-01"/>
      <sheetName val="FP-02 R"/>
      <sheetName val="BORR"/>
      <sheetName val="FP-03"/>
      <sheetName val="FP-04"/>
      <sheetName val="Hoja4"/>
      <sheetName val="Hoja1"/>
      <sheetName val="Hoja3"/>
      <sheetName val="Hoja2"/>
      <sheetName val="FP-05"/>
      <sheetName val="FP-06"/>
      <sheetName val="FP-07"/>
      <sheetName val="FP-08P"/>
      <sheetName val="FP08S"/>
      <sheetName val="FP08I"/>
      <sheetName val="FP-08 I"/>
      <sheetName val="relacion deudas p-2021"/>
      <sheetName val="BOR"/>
      <sheetName val="FP08 E"/>
      <sheetName val="NOMINAS"/>
      <sheetName val="Hoja5"/>
      <sheetName val="Hoja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71">
          <cell r="V71">
            <v>7701587.3699999992</v>
          </cell>
        </row>
        <row r="79">
          <cell r="V79">
            <v>19868732.572000001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8"/>
  <sheetViews>
    <sheetView tabSelected="1" workbookViewId="0">
      <selection activeCell="O4" sqref="O4"/>
    </sheetView>
  </sheetViews>
  <sheetFormatPr baseColWidth="10" defaultColWidth="9.33203125" defaultRowHeight="12.75" x14ac:dyDescent="0.2"/>
  <cols>
    <col min="1" max="1" width="30.5" customWidth="1"/>
    <col min="2" max="2" width="26.6640625" customWidth="1"/>
    <col min="3" max="3" width="9.5" customWidth="1"/>
    <col min="4" max="4" width="3.5" customWidth="1"/>
    <col min="5" max="5" width="3.83203125" customWidth="1"/>
    <col min="6" max="7" width="3.5" customWidth="1"/>
    <col min="8" max="8" width="6.5" customWidth="1"/>
    <col min="9" max="10" width="14.6640625" customWidth="1"/>
    <col min="11" max="11" width="22.83203125" customWidth="1"/>
    <col min="12" max="12" width="15" customWidth="1"/>
    <col min="13" max="13" width="15.1640625" customWidth="1"/>
    <col min="14" max="14" width="10.83203125" customWidth="1"/>
    <col min="15" max="15" width="9.33203125" customWidth="1"/>
  </cols>
  <sheetData>
    <row r="1" spans="1:15" ht="22.5" customHeight="1" x14ac:dyDescent="0.2">
      <c r="A1" s="59" t="s">
        <v>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60"/>
      <c r="N1" s="16" t="s">
        <v>17</v>
      </c>
      <c r="O1" s="17">
        <v>44188</v>
      </c>
    </row>
    <row r="2" spans="1:15" ht="22.5" customHeight="1" x14ac:dyDescent="0.2">
      <c r="A2" s="59"/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60"/>
      <c r="N2" s="16" t="s">
        <v>18</v>
      </c>
      <c r="O2" s="17">
        <v>44193</v>
      </c>
    </row>
    <row r="3" spans="1:15" ht="22.5" customHeight="1" x14ac:dyDescent="0.2">
      <c r="A3" s="59"/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60"/>
      <c r="N3" s="16" t="s">
        <v>19</v>
      </c>
      <c r="O3" s="18">
        <v>3</v>
      </c>
    </row>
    <row r="4" spans="1:15" ht="22.5" customHeight="1" x14ac:dyDescent="0.2">
      <c r="A4" s="59"/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60"/>
      <c r="N4" s="16" t="s">
        <v>20</v>
      </c>
      <c r="O4" s="18">
        <v>1</v>
      </c>
    </row>
    <row r="5" spans="1:15" ht="36.75" customHeight="1" x14ac:dyDescent="0.2">
      <c r="A5" s="61" t="s">
        <v>21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</row>
    <row r="6" spans="1:15" ht="21.75" customHeight="1" x14ac:dyDescent="0.2">
      <c r="A6" s="61" t="s">
        <v>22</v>
      </c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</row>
    <row r="7" spans="1:15" ht="21.75" customHeight="1" x14ac:dyDescent="0.2">
      <c r="A7" s="61" t="s">
        <v>23</v>
      </c>
      <c r="B7" s="61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</row>
    <row r="8" spans="1:15" ht="8.4499999999999993" customHeight="1" x14ac:dyDescent="0.2">
      <c r="A8" s="62"/>
      <c r="B8" s="62"/>
      <c r="C8" s="63"/>
      <c r="D8" s="64" t="s">
        <v>1</v>
      </c>
      <c r="E8" s="65"/>
      <c r="F8" s="65"/>
      <c r="G8" s="66"/>
      <c r="H8" s="67"/>
      <c r="I8" s="62"/>
      <c r="J8" s="62"/>
      <c r="K8" s="62"/>
      <c r="L8" s="62"/>
      <c r="M8" s="62"/>
      <c r="N8" s="62"/>
      <c r="O8" s="62"/>
    </row>
    <row r="9" spans="1:15" ht="60.95" customHeight="1" x14ac:dyDescent="0.2">
      <c r="A9" s="1" t="s">
        <v>2</v>
      </c>
      <c r="B9" s="2" t="s">
        <v>3</v>
      </c>
      <c r="C9" s="2" t="s">
        <v>4</v>
      </c>
      <c r="D9" s="3" t="s">
        <v>5</v>
      </c>
      <c r="E9" s="3" t="s">
        <v>6</v>
      </c>
      <c r="F9" s="3" t="s">
        <v>7</v>
      </c>
      <c r="G9" s="3" t="s">
        <v>8</v>
      </c>
      <c r="H9" s="2" t="s">
        <v>9</v>
      </c>
      <c r="I9" s="2" t="s">
        <v>10</v>
      </c>
      <c r="J9" s="2" t="s">
        <v>11</v>
      </c>
      <c r="K9" s="4" t="s">
        <v>12</v>
      </c>
      <c r="L9" s="5" t="s">
        <v>13</v>
      </c>
      <c r="M9" s="6" t="s">
        <v>14</v>
      </c>
      <c r="N9" s="4" t="s">
        <v>15</v>
      </c>
      <c r="O9" s="7" t="s">
        <v>16</v>
      </c>
    </row>
    <row r="10" spans="1:15" ht="24" customHeight="1" x14ac:dyDescent="0.2">
      <c r="A10" s="19" t="s">
        <v>24</v>
      </c>
      <c r="B10" s="20" t="s">
        <v>25</v>
      </c>
      <c r="C10" s="21" t="s">
        <v>26</v>
      </c>
      <c r="D10" s="22">
        <v>4</v>
      </c>
      <c r="E10" s="22">
        <v>6</v>
      </c>
      <c r="F10" s="22">
        <v>2</v>
      </c>
      <c r="G10" s="22">
        <v>3</v>
      </c>
      <c r="H10" s="22">
        <v>15</v>
      </c>
      <c r="I10" s="23" t="s">
        <v>27</v>
      </c>
      <c r="J10" s="23" t="s">
        <v>28</v>
      </c>
      <c r="K10" s="23" t="s">
        <v>28</v>
      </c>
      <c r="L10" s="24" t="s">
        <v>29</v>
      </c>
      <c r="M10" s="8"/>
      <c r="N10" s="8"/>
      <c r="O10" s="9"/>
    </row>
    <row r="11" spans="1:15" ht="24" customHeight="1" x14ac:dyDescent="0.2">
      <c r="A11" s="25" t="s">
        <v>30</v>
      </c>
      <c r="B11" s="26" t="s">
        <v>31</v>
      </c>
      <c r="C11" s="27" t="s">
        <v>26</v>
      </c>
      <c r="D11" s="28">
        <v>2</v>
      </c>
      <c r="E11" s="28">
        <v>5</v>
      </c>
      <c r="F11" s="28">
        <v>6</v>
      </c>
      <c r="G11" s="28">
        <v>3</v>
      </c>
      <c r="H11" s="28">
        <v>16</v>
      </c>
      <c r="I11" s="29" t="s">
        <v>32</v>
      </c>
      <c r="J11" s="29" t="s">
        <v>33</v>
      </c>
      <c r="K11" s="29" t="s">
        <v>33</v>
      </c>
      <c r="L11" s="30" t="s">
        <v>29</v>
      </c>
      <c r="M11" s="10"/>
      <c r="N11" s="10"/>
      <c r="O11" s="11"/>
    </row>
    <row r="12" spans="1:15" ht="24" customHeight="1" x14ac:dyDescent="0.2">
      <c r="A12" s="19" t="s">
        <v>34</v>
      </c>
      <c r="B12" s="20" t="s">
        <v>35</v>
      </c>
      <c r="C12" s="21" t="s">
        <v>36</v>
      </c>
      <c r="D12" s="22">
        <v>70</v>
      </c>
      <c r="E12" s="22">
        <v>65</v>
      </c>
      <c r="F12" s="22">
        <v>50</v>
      </c>
      <c r="G12" s="22">
        <v>95</v>
      </c>
      <c r="H12" s="22">
        <v>280</v>
      </c>
      <c r="I12" s="23" t="s">
        <v>37</v>
      </c>
      <c r="J12" s="23" t="s">
        <v>38</v>
      </c>
      <c r="K12" s="23" t="s">
        <v>38</v>
      </c>
      <c r="L12" s="24" t="s">
        <v>29</v>
      </c>
      <c r="M12" s="8"/>
      <c r="N12" s="8"/>
      <c r="O12" s="9"/>
    </row>
    <row r="13" spans="1:15" ht="24" customHeight="1" x14ac:dyDescent="0.2">
      <c r="A13" s="25" t="s">
        <v>39</v>
      </c>
      <c r="B13" s="26" t="s">
        <v>40</v>
      </c>
      <c r="C13" s="27" t="s">
        <v>41</v>
      </c>
      <c r="D13" s="28">
        <v>1</v>
      </c>
      <c r="E13" s="28">
        <v>1</v>
      </c>
      <c r="F13" s="28">
        <v>1</v>
      </c>
      <c r="G13" s="28">
        <v>1</v>
      </c>
      <c r="H13" s="28">
        <v>4</v>
      </c>
      <c r="I13" s="29" t="s">
        <v>42</v>
      </c>
      <c r="J13" s="29" t="s">
        <v>43</v>
      </c>
      <c r="K13" s="29" t="s">
        <v>43</v>
      </c>
      <c r="L13" s="30" t="s">
        <v>29</v>
      </c>
      <c r="M13" s="10"/>
      <c r="N13" s="10"/>
      <c r="O13" s="11"/>
    </row>
    <row r="14" spans="1:15" ht="24" customHeight="1" x14ac:dyDescent="0.2">
      <c r="A14" s="19" t="s">
        <v>44</v>
      </c>
      <c r="B14" s="20" t="s">
        <v>45</v>
      </c>
      <c r="C14" s="21" t="s">
        <v>36</v>
      </c>
      <c r="D14" s="22">
        <v>60</v>
      </c>
      <c r="E14" s="22">
        <v>85</v>
      </c>
      <c r="F14" s="22">
        <v>25</v>
      </c>
      <c r="G14" s="22">
        <v>30</v>
      </c>
      <c r="H14" s="22">
        <v>200</v>
      </c>
      <c r="I14" s="23" t="s">
        <v>46</v>
      </c>
      <c r="J14" s="23" t="s">
        <v>47</v>
      </c>
      <c r="K14" s="23" t="s">
        <v>47</v>
      </c>
      <c r="L14" s="24" t="s">
        <v>29</v>
      </c>
      <c r="M14" s="8"/>
      <c r="N14" s="8"/>
      <c r="O14" s="9"/>
    </row>
    <row r="15" spans="1:15" ht="24" customHeight="1" x14ac:dyDescent="0.2">
      <c r="A15" s="25" t="s">
        <v>48</v>
      </c>
      <c r="B15" s="26" t="s">
        <v>49</v>
      </c>
      <c r="C15" s="27" t="s">
        <v>36</v>
      </c>
      <c r="D15" s="28">
        <v>1</v>
      </c>
      <c r="E15" s="28">
        <v>1</v>
      </c>
      <c r="F15" s="28">
        <v>1</v>
      </c>
      <c r="G15" s="28">
        <v>1</v>
      </c>
      <c r="H15" s="28">
        <v>4</v>
      </c>
      <c r="I15" s="29" t="s">
        <v>50</v>
      </c>
      <c r="J15" s="29" t="s">
        <v>51</v>
      </c>
      <c r="K15" s="29" t="s">
        <v>51</v>
      </c>
      <c r="L15" s="30" t="s">
        <v>29</v>
      </c>
      <c r="M15" s="10"/>
      <c r="N15" s="10"/>
      <c r="O15" s="11"/>
    </row>
    <row r="16" spans="1:15" ht="24" customHeight="1" x14ac:dyDescent="0.2">
      <c r="A16" s="19" t="s">
        <v>52</v>
      </c>
      <c r="B16" s="20" t="s">
        <v>53</v>
      </c>
      <c r="C16" s="21" t="s">
        <v>36</v>
      </c>
      <c r="D16" s="22">
        <v>50</v>
      </c>
      <c r="E16" s="22">
        <v>25</v>
      </c>
      <c r="F16" s="22">
        <v>30</v>
      </c>
      <c r="G16" s="22">
        <v>15</v>
      </c>
      <c r="H16" s="22">
        <v>120</v>
      </c>
      <c r="I16" s="23" t="s">
        <v>32</v>
      </c>
      <c r="J16" s="23" t="s">
        <v>54</v>
      </c>
      <c r="K16" s="23" t="s">
        <v>54</v>
      </c>
      <c r="L16" s="24" t="s">
        <v>29</v>
      </c>
      <c r="M16" s="8"/>
      <c r="N16" s="8"/>
      <c r="O16" s="9"/>
    </row>
    <row r="17" spans="1:15" ht="24" customHeight="1" x14ac:dyDescent="0.2">
      <c r="A17" s="25" t="s">
        <v>55</v>
      </c>
      <c r="B17" s="26" t="s">
        <v>56</v>
      </c>
      <c r="C17" s="27" t="s">
        <v>41</v>
      </c>
      <c r="D17" s="28">
        <v>10</v>
      </c>
      <c r="E17" s="28">
        <v>14</v>
      </c>
      <c r="F17" s="28">
        <v>16</v>
      </c>
      <c r="G17" s="28">
        <v>30</v>
      </c>
      <c r="H17" s="28">
        <v>70</v>
      </c>
      <c r="I17" s="29" t="s">
        <v>57</v>
      </c>
      <c r="J17" s="29" t="s">
        <v>58</v>
      </c>
      <c r="K17" s="29" t="s">
        <v>58</v>
      </c>
      <c r="L17" s="30" t="s">
        <v>29</v>
      </c>
      <c r="M17" s="10"/>
      <c r="N17" s="10"/>
      <c r="O17" s="11"/>
    </row>
    <row r="18" spans="1:15" ht="24" customHeight="1" x14ac:dyDescent="0.2">
      <c r="A18" s="19" t="s">
        <v>59</v>
      </c>
      <c r="B18" s="20" t="s">
        <v>60</v>
      </c>
      <c r="C18" s="21" t="s">
        <v>41</v>
      </c>
      <c r="D18" s="22">
        <v>3</v>
      </c>
      <c r="E18" s="22">
        <v>3</v>
      </c>
      <c r="F18" s="22">
        <v>4</v>
      </c>
      <c r="G18" s="22">
        <v>5</v>
      </c>
      <c r="H18" s="22">
        <v>15</v>
      </c>
      <c r="I18" s="23" t="s">
        <v>61</v>
      </c>
      <c r="J18" s="23" t="s">
        <v>62</v>
      </c>
      <c r="K18" s="23" t="s">
        <v>62</v>
      </c>
      <c r="L18" s="24" t="s">
        <v>29</v>
      </c>
      <c r="M18" s="8"/>
      <c r="N18" s="8"/>
      <c r="O18" s="9"/>
    </row>
    <row r="19" spans="1:15" ht="24" customHeight="1" x14ac:dyDescent="0.2">
      <c r="A19" s="25" t="s">
        <v>63</v>
      </c>
      <c r="B19" s="26" t="s">
        <v>64</v>
      </c>
      <c r="C19" s="27" t="s">
        <v>26</v>
      </c>
      <c r="D19" s="28">
        <v>12</v>
      </c>
      <c r="E19" s="28">
        <v>15</v>
      </c>
      <c r="F19" s="28">
        <v>25</v>
      </c>
      <c r="G19" s="28">
        <v>28</v>
      </c>
      <c r="H19" s="28">
        <v>80</v>
      </c>
      <c r="I19" s="29" t="s">
        <v>65</v>
      </c>
      <c r="J19" s="29" t="s">
        <v>66</v>
      </c>
      <c r="K19" s="29" t="s">
        <v>66</v>
      </c>
      <c r="L19" s="30" t="s">
        <v>29</v>
      </c>
      <c r="M19" s="10"/>
      <c r="N19" s="10"/>
      <c r="O19" s="11"/>
    </row>
    <row r="20" spans="1:15" ht="24" customHeight="1" x14ac:dyDescent="0.2">
      <c r="A20" s="19" t="s">
        <v>63</v>
      </c>
      <c r="B20" s="20" t="s">
        <v>67</v>
      </c>
      <c r="C20" s="21" t="s">
        <v>26</v>
      </c>
      <c r="D20" s="22">
        <v>1922</v>
      </c>
      <c r="E20" s="22">
        <v>1922</v>
      </c>
      <c r="F20" s="22">
        <v>1922</v>
      </c>
      <c r="G20" s="22">
        <v>1922</v>
      </c>
      <c r="H20" s="22">
        <v>7688</v>
      </c>
      <c r="I20" s="23" t="s">
        <v>68</v>
      </c>
      <c r="J20" s="23" t="s">
        <v>69</v>
      </c>
      <c r="K20" s="23" t="s">
        <v>69</v>
      </c>
      <c r="L20" s="24" t="s">
        <v>29</v>
      </c>
      <c r="M20" s="8"/>
      <c r="N20" s="8"/>
      <c r="O20" s="9"/>
    </row>
    <row r="21" spans="1:15" ht="24" customHeight="1" x14ac:dyDescent="0.2">
      <c r="A21" s="25" t="s">
        <v>63</v>
      </c>
      <c r="B21" s="26" t="s">
        <v>70</v>
      </c>
      <c r="C21" s="27" t="s">
        <v>26</v>
      </c>
      <c r="D21" s="28">
        <v>849</v>
      </c>
      <c r="E21" s="28">
        <v>849</v>
      </c>
      <c r="F21" s="28">
        <v>849</v>
      </c>
      <c r="G21" s="28">
        <v>851</v>
      </c>
      <c r="H21" s="28">
        <v>3398</v>
      </c>
      <c r="I21" s="29" t="s">
        <v>71</v>
      </c>
      <c r="J21" s="29" t="s">
        <v>72</v>
      </c>
      <c r="K21" s="29" t="s">
        <v>72</v>
      </c>
      <c r="L21" s="30" t="s">
        <v>29</v>
      </c>
      <c r="M21" s="10"/>
      <c r="N21" s="10"/>
      <c r="O21" s="11"/>
    </row>
    <row r="22" spans="1:15" ht="24" customHeight="1" x14ac:dyDescent="0.2">
      <c r="A22" s="19" t="s">
        <v>73</v>
      </c>
      <c r="B22" s="20" t="s">
        <v>74</v>
      </c>
      <c r="C22" s="21" t="s">
        <v>36</v>
      </c>
      <c r="D22" s="22">
        <v>25</v>
      </c>
      <c r="E22" s="22">
        <v>35</v>
      </c>
      <c r="F22" s="22">
        <v>15</v>
      </c>
      <c r="G22" s="22">
        <v>25</v>
      </c>
      <c r="H22" s="22">
        <v>100</v>
      </c>
      <c r="I22" s="23" t="s">
        <v>32</v>
      </c>
      <c r="J22" s="23" t="s">
        <v>75</v>
      </c>
      <c r="K22" s="23" t="s">
        <v>75</v>
      </c>
      <c r="L22" s="24" t="s">
        <v>29</v>
      </c>
      <c r="M22" s="8"/>
      <c r="N22" s="8"/>
      <c r="O22" s="9"/>
    </row>
    <row r="23" spans="1:15" ht="24" customHeight="1" x14ac:dyDescent="0.2">
      <c r="A23" s="25" t="s">
        <v>76</v>
      </c>
      <c r="B23" s="26" t="s">
        <v>77</v>
      </c>
      <c r="C23" s="27" t="s">
        <v>36</v>
      </c>
      <c r="D23" s="28">
        <v>15</v>
      </c>
      <c r="E23" s="28">
        <v>15</v>
      </c>
      <c r="F23" s="28">
        <v>25</v>
      </c>
      <c r="G23" s="28">
        <v>20</v>
      </c>
      <c r="H23" s="28">
        <v>75</v>
      </c>
      <c r="I23" s="29" t="s">
        <v>78</v>
      </c>
      <c r="J23" s="29" t="s">
        <v>79</v>
      </c>
      <c r="K23" s="29" t="s">
        <v>79</v>
      </c>
      <c r="L23" s="30" t="s">
        <v>29</v>
      </c>
      <c r="M23" s="10"/>
      <c r="N23" s="10"/>
      <c r="O23" s="11"/>
    </row>
    <row r="24" spans="1:15" ht="24" customHeight="1" x14ac:dyDescent="0.2">
      <c r="A24" s="19" t="s">
        <v>80</v>
      </c>
      <c r="B24" s="20" t="s">
        <v>81</v>
      </c>
      <c r="C24" s="21" t="s">
        <v>36</v>
      </c>
      <c r="D24" s="22">
        <v>2</v>
      </c>
      <c r="E24" s="22">
        <v>1</v>
      </c>
      <c r="F24" s="22">
        <v>1</v>
      </c>
      <c r="G24" s="22">
        <v>1</v>
      </c>
      <c r="H24" s="22">
        <v>5</v>
      </c>
      <c r="I24" s="23" t="s">
        <v>82</v>
      </c>
      <c r="J24" s="23" t="s">
        <v>83</v>
      </c>
      <c r="K24" s="23" t="s">
        <v>83</v>
      </c>
      <c r="L24" s="24" t="s">
        <v>29</v>
      </c>
      <c r="M24" s="8"/>
      <c r="N24" s="8"/>
      <c r="O24" s="9"/>
    </row>
    <row r="25" spans="1:15" ht="24" customHeight="1" x14ac:dyDescent="0.2">
      <c r="A25" s="25" t="s">
        <v>84</v>
      </c>
      <c r="B25" s="26" t="s">
        <v>85</v>
      </c>
      <c r="C25" s="27" t="s">
        <v>36</v>
      </c>
      <c r="D25" s="28">
        <v>15</v>
      </c>
      <c r="E25" s="28">
        <v>10</v>
      </c>
      <c r="F25" s="28">
        <v>10</v>
      </c>
      <c r="G25" s="28">
        <v>5</v>
      </c>
      <c r="H25" s="28">
        <v>40</v>
      </c>
      <c r="I25" s="29" t="s">
        <v>33</v>
      </c>
      <c r="J25" s="29" t="s">
        <v>86</v>
      </c>
      <c r="K25" s="29" t="s">
        <v>86</v>
      </c>
      <c r="L25" s="30" t="s">
        <v>29</v>
      </c>
      <c r="M25" s="10"/>
      <c r="N25" s="10"/>
      <c r="O25" s="11"/>
    </row>
    <row r="26" spans="1:15" ht="24" customHeight="1" x14ac:dyDescent="0.2">
      <c r="A26" s="19" t="s">
        <v>63</v>
      </c>
      <c r="B26" s="20" t="s">
        <v>87</v>
      </c>
      <c r="C26" s="21" t="s">
        <v>36</v>
      </c>
      <c r="D26" s="22">
        <v>1</v>
      </c>
      <c r="E26" s="22">
        <v>1</v>
      </c>
      <c r="F26" s="22">
        <v>1</v>
      </c>
      <c r="G26" s="22">
        <v>1</v>
      </c>
      <c r="H26" s="22">
        <v>4</v>
      </c>
      <c r="I26" s="23" t="s">
        <v>88</v>
      </c>
      <c r="J26" s="23" t="s">
        <v>89</v>
      </c>
      <c r="K26" s="23" t="s">
        <v>89</v>
      </c>
      <c r="L26" s="24" t="s">
        <v>29</v>
      </c>
      <c r="M26" s="8"/>
      <c r="N26" s="8"/>
      <c r="O26" s="9"/>
    </row>
    <row r="27" spans="1:15" ht="24" customHeight="1" x14ac:dyDescent="0.2">
      <c r="A27" s="25" t="s">
        <v>90</v>
      </c>
      <c r="B27" s="26" t="s">
        <v>91</v>
      </c>
      <c r="C27" s="27" t="s">
        <v>41</v>
      </c>
      <c r="D27" s="28">
        <v>7</v>
      </c>
      <c r="E27" s="28">
        <v>9</v>
      </c>
      <c r="F27" s="28">
        <v>1</v>
      </c>
      <c r="G27" s="28">
        <v>3</v>
      </c>
      <c r="H27" s="28">
        <v>20</v>
      </c>
      <c r="I27" s="29" t="s">
        <v>92</v>
      </c>
      <c r="J27" s="29" t="s">
        <v>93</v>
      </c>
      <c r="K27" s="29" t="s">
        <v>93</v>
      </c>
      <c r="L27" s="30" t="s">
        <v>29</v>
      </c>
      <c r="M27" s="10"/>
      <c r="N27" s="10"/>
      <c r="O27" s="11"/>
    </row>
    <row r="28" spans="1:15" ht="24" customHeight="1" x14ac:dyDescent="0.2">
      <c r="A28" s="19" t="s">
        <v>94</v>
      </c>
      <c r="B28" s="20" t="s">
        <v>95</v>
      </c>
      <c r="C28" s="21" t="s">
        <v>96</v>
      </c>
      <c r="D28" s="22">
        <v>2</v>
      </c>
      <c r="E28" s="22">
        <v>3</v>
      </c>
      <c r="F28" s="22">
        <v>4</v>
      </c>
      <c r="G28" s="22">
        <v>1</v>
      </c>
      <c r="H28" s="22">
        <v>10</v>
      </c>
      <c r="I28" s="23" t="s">
        <v>97</v>
      </c>
      <c r="J28" s="23" t="s">
        <v>98</v>
      </c>
      <c r="K28" s="23" t="s">
        <v>98</v>
      </c>
      <c r="L28" s="24" t="s">
        <v>29</v>
      </c>
      <c r="M28" s="8"/>
      <c r="N28" s="8"/>
      <c r="O28" s="9"/>
    </row>
    <row r="29" spans="1:15" ht="24" customHeight="1" x14ac:dyDescent="0.2">
      <c r="A29" s="25" t="s">
        <v>99</v>
      </c>
      <c r="B29" s="26" t="s">
        <v>100</v>
      </c>
      <c r="C29" s="27" t="s">
        <v>96</v>
      </c>
      <c r="D29" s="28">
        <v>4</v>
      </c>
      <c r="E29" s="28">
        <v>2</v>
      </c>
      <c r="F29" s="28">
        <v>5</v>
      </c>
      <c r="G29" s="28">
        <v>4</v>
      </c>
      <c r="H29" s="28">
        <v>15</v>
      </c>
      <c r="I29" s="29" t="s">
        <v>97</v>
      </c>
      <c r="J29" s="29" t="s">
        <v>101</v>
      </c>
      <c r="K29" s="29" t="s">
        <v>101</v>
      </c>
      <c r="L29" s="30" t="s">
        <v>29</v>
      </c>
      <c r="M29" s="10"/>
      <c r="N29" s="10"/>
      <c r="O29" s="11"/>
    </row>
    <row r="30" spans="1:15" ht="24" customHeight="1" x14ac:dyDescent="0.2">
      <c r="A30" s="19" t="s">
        <v>52</v>
      </c>
      <c r="B30" s="20" t="s">
        <v>102</v>
      </c>
      <c r="C30" s="21" t="s">
        <v>36</v>
      </c>
      <c r="D30" s="22">
        <v>8</v>
      </c>
      <c r="E30" s="22">
        <v>4</v>
      </c>
      <c r="F30" s="22">
        <v>3</v>
      </c>
      <c r="G30" s="22">
        <v>5</v>
      </c>
      <c r="H30" s="22">
        <v>20</v>
      </c>
      <c r="I30" s="23" t="s">
        <v>103</v>
      </c>
      <c r="J30" s="23" t="s">
        <v>50</v>
      </c>
      <c r="K30" s="23" t="s">
        <v>50</v>
      </c>
      <c r="L30" s="24" t="s">
        <v>29</v>
      </c>
      <c r="M30" s="8"/>
      <c r="N30" s="8"/>
      <c r="O30" s="9"/>
    </row>
    <row r="31" spans="1:15" ht="24" customHeight="1" x14ac:dyDescent="0.2">
      <c r="A31" s="25" t="s">
        <v>104</v>
      </c>
      <c r="B31" s="26" t="s">
        <v>105</v>
      </c>
      <c r="C31" s="27" t="s">
        <v>36</v>
      </c>
      <c r="D31" s="28">
        <v>2</v>
      </c>
      <c r="E31" s="28">
        <v>12</v>
      </c>
      <c r="F31" s="28">
        <v>7</v>
      </c>
      <c r="G31" s="28">
        <v>4</v>
      </c>
      <c r="H31" s="28">
        <v>25</v>
      </c>
      <c r="I31" s="29" t="s">
        <v>106</v>
      </c>
      <c r="J31" s="29" t="s">
        <v>107</v>
      </c>
      <c r="K31" s="29" t="s">
        <v>107</v>
      </c>
      <c r="L31" s="30" t="s">
        <v>29</v>
      </c>
      <c r="M31" s="10"/>
      <c r="N31" s="10"/>
      <c r="O31" s="11"/>
    </row>
    <row r="32" spans="1:15" ht="24" customHeight="1" x14ac:dyDescent="0.2">
      <c r="A32" s="19" t="s">
        <v>108</v>
      </c>
      <c r="B32" s="20" t="s">
        <v>109</v>
      </c>
      <c r="C32" s="21" t="s">
        <v>41</v>
      </c>
      <c r="D32" s="22">
        <v>3</v>
      </c>
      <c r="E32" s="22">
        <v>3</v>
      </c>
      <c r="F32" s="22">
        <v>3</v>
      </c>
      <c r="G32" s="22">
        <v>3</v>
      </c>
      <c r="H32" s="22">
        <v>12</v>
      </c>
      <c r="I32" s="23" t="s">
        <v>97</v>
      </c>
      <c r="J32" s="23" t="s">
        <v>110</v>
      </c>
      <c r="K32" s="23" t="s">
        <v>110</v>
      </c>
      <c r="L32" s="24" t="s">
        <v>29</v>
      </c>
      <c r="M32" s="8"/>
      <c r="N32" s="8"/>
      <c r="O32" s="9"/>
    </row>
    <row r="33" spans="1:15" ht="24" customHeight="1" x14ac:dyDescent="0.2">
      <c r="A33" s="25" t="s">
        <v>111</v>
      </c>
      <c r="B33" s="26" t="s">
        <v>112</v>
      </c>
      <c r="C33" s="27" t="s">
        <v>36</v>
      </c>
      <c r="D33" s="28">
        <v>4</v>
      </c>
      <c r="E33" s="28">
        <v>2</v>
      </c>
      <c r="F33" s="28">
        <v>4</v>
      </c>
      <c r="G33" s="28">
        <v>5</v>
      </c>
      <c r="H33" s="28">
        <v>15</v>
      </c>
      <c r="I33" s="29" t="s">
        <v>113</v>
      </c>
      <c r="J33" s="29" t="s">
        <v>75</v>
      </c>
      <c r="K33" s="29" t="s">
        <v>75</v>
      </c>
      <c r="L33" s="30" t="s">
        <v>29</v>
      </c>
      <c r="M33" s="10"/>
      <c r="N33" s="10"/>
      <c r="O33" s="11"/>
    </row>
    <row r="34" spans="1:15" ht="24" customHeight="1" x14ac:dyDescent="0.2">
      <c r="A34" s="19" t="s">
        <v>55</v>
      </c>
      <c r="B34" s="20" t="s">
        <v>114</v>
      </c>
      <c r="C34" s="21" t="s">
        <v>36</v>
      </c>
      <c r="D34" s="22">
        <v>10</v>
      </c>
      <c r="E34" s="22">
        <v>16</v>
      </c>
      <c r="F34" s="22">
        <v>9</v>
      </c>
      <c r="G34" s="22">
        <v>15</v>
      </c>
      <c r="H34" s="22">
        <v>50</v>
      </c>
      <c r="I34" s="23" t="s">
        <v>115</v>
      </c>
      <c r="J34" s="23" t="s">
        <v>83</v>
      </c>
      <c r="K34" s="23" t="s">
        <v>83</v>
      </c>
      <c r="L34" s="24" t="s">
        <v>29</v>
      </c>
      <c r="M34" s="8"/>
      <c r="N34" s="8"/>
      <c r="O34" s="9"/>
    </row>
    <row r="35" spans="1:15" ht="24" customHeight="1" x14ac:dyDescent="0.2">
      <c r="A35" s="25" t="s">
        <v>116</v>
      </c>
      <c r="B35" s="26" t="s">
        <v>117</v>
      </c>
      <c r="C35" s="27" t="s">
        <v>36</v>
      </c>
      <c r="D35" s="28">
        <v>20</v>
      </c>
      <c r="E35" s="28">
        <v>15</v>
      </c>
      <c r="F35" s="28">
        <v>25</v>
      </c>
      <c r="G35" s="28">
        <v>20</v>
      </c>
      <c r="H35" s="28">
        <v>80</v>
      </c>
      <c r="I35" s="29" t="s">
        <v>118</v>
      </c>
      <c r="J35" s="29" t="s">
        <v>98</v>
      </c>
      <c r="K35" s="29" t="s">
        <v>98</v>
      </c>
      <c r="L35" s="30" t="s">
        <v>29</v>
      </c>
      <c r="M35" s="10"/>
      <c r="N35" s="10"/>
      <c r="O35" s="11"/>
    </row>
    <row r="36" spans="1:15" ht="24" customHeight="1" x14ac:dyDescent="0.2">
      <c r="A36" s="19" t="s">
        <v>44</v>
      </c>
      <c r="B36" s="20" t="s">
        <v>119</v>
      </c>
      <c r="C36" s="21" t="s">
        <v>36</v>
      </c>
      <c r="D36" s="22">
        <v>15</v>
      </c>
      <c r="E36" s="22">
        <v>10</v>
      </c>
      <c r="F36" s="22">
        <v>10</v>
      </c>
      <c r="G36" s="22">
        <v>5</v>
      </c>
      <c r="H36" s="22">
        <v>40</v>
      </c>
      <c r="I36" s="23" t="s">
        <v>120</v>
      </c>
      <c r="J36" s="23" t="s">
        <v>121</v>
      </c>
      <c r="K36" s="23" t="s">
        <v>121</v>
      </c>
      <c r="L36" s="24" t="s">
        <v>29</v>
      </c>
      <c r="M36" s="8"/>
      <c r="N36" s="8"/>
      <c r="O36" s="9"/>
    </row>
    <row r="37" spans="1:15" ht="24" customHeight="1" x14ac:dyDescent="0.2">
      <c r="A37" s="25" t="s">
        <v>122</v>
      </c>
      <c r="B37" s="26" t="s">
        <v>123</v>
      </c>
      <c r="C37" s="27" t="s">
        <v>36</v>
      </c>
      <c r="D37" s="28">
        <v>7</v>
      </c>
      <c r="E37" s="28">
        <v>5</v>
      </c>
      <c r="F37" s="28">
        <v>9</v>
      </c>
      <c r="G37" s="28">
        <v>4</v>
      </c>
      <c r="H37" s="28">
        <v>25</v>
      </c>
      <c r="I37" s="29" t="s">
        <v>124</v>
      </c>
      <c r="J37" s="29" t="s">
        <v>125</v>
      </c>
      <c r="K37" s="29" t="s">
        <v>125</v>
      </c>
      <c r="L37" s="30" t="s">
        <v>29</v>
      </c>
      <c r="M37" s="10"/>
      <c r="N37" s="10"/>
      <c r="O37" s="11"/>
    </row>
    <row r="38" spans="1:15" ht="24" customHeight="1" x14ac:dyDescent="0.2">
      <c r="A38" s="19" t="s">
        <v>126</v>
      </c>
      <c r="B38" s="20" t="s">
        <v>127</v>
      </c>
      <c r="C38" s="21" t="s">
        <v>36</v>
      </c>
      <c r="D38" s="22">
        <v>2</v>
      </c>
      <c r="E38" s="22">
        <v>3</v>
      </c>
      <c r="F38" s="22">
        <v>1</v>
      </c>
      <c r="G38" s="22">
        <v>2</v>
      </c>
      <c r="H38" s="22">
        <v>8</v>
      </c>
      <c r="I38" s="23" t="s">
        <v>118</v>
      </c>
      <c r="J38" s="23" t="s">
        <v>97</v>
      </c>
      <c r="K38" s="23" t="s">
        <v>97</v>
      </c>
      <c r="L38" s="24" t="s">
        <v>29</v>
      </c>
      <c r="M38" s="8"/>
      <c r="N38" s="8"/>
      <c r="O38" s="9"/>
    </row>
    <row r="39" spans="1:15" ht="24" customHeight="1" x14ac:dyDescent="0.2">
      <c r="A39" s="25" t="s">
        <v>128</v>
      </c>
      <c r="B39" s="26" t="s">
        <v>129</v>
      </c>
      <c r="C39" s="27" t="s">
        <v>36</v>
      </c>
      <c r="D39" s="28">
        <v>35</v>
      </c>
      <c r="E39" s="28">
        <v>30</v>
      </c>
      <c r="F39" s="28">
        <v>45</v>
      </c>
      <c r="G39" s="28">
        <v>55</v>
      </c>
      <c r="H39" s="28">
        <v>165</v>
      </c>
      <c r="I39" s="29" t="s">
        <v>130</v>
      </c>
      <c r="J39" s="29" t="s">
        <v>131</v>
      </c>
      <c r="K39" s="29" t="s">
        <v>131</v>
      </c>
      <c r="L39" s="30" t="s">
        <v>29</v>
      </c>
      <c r="M39" s="10"/>
      <c r="N39" s="10"/>
      <c r="O39" s="11"/>
    </row>
    <row r="40" spans="1:15" ht="24" customHeight="1" x14ac:dyDescent="0.2">
      <c r="A40" s="19" t="s">
        <v>132</v>
      </c>
      <c r="B40" s="20" t="s">
        <v>133</v>
      </c>
      <c r="C40" s="21" t="s">
        <v>36</v>
      </c>
      <c r="D40" s="22">
        <v>11</v>
      </c>
      <c r="E40" s="22">
        <v>13</v>
      </c>
      <c r="F40" s="22">
        <v>9</v>
      </c>
      <c r="G40" s="22">
        <v>7</v>
      </c>
      <c r="H40" s="22">
        <v>40</v>
      </c>
      <c r="I40" s="23" t="s">
        <v>134</v>
      </c>
      <c r="J40" s="23" t="s">
        <v>135</v>
      </c>
      <c r="K40" s="23" t="s">
        <v>135</v>
      </c>
      <c r="L40" s="24" t="s">
        <v>29</v>
      </c>
      <c r="M40" s="8"/>
      <c r="N40" s="8"/>
      <c r="O40" s="9"/>
    </row>
    <row r="41" spans="1:15" ht="24" customHeight="1" x14ac:dyDescent="0.2">
      <c r="A41" s="25" t="s">
        <v>73</v>
      </c>
      <c r="B41" s="26" t="s">
        <v>136</v>
      </c>
      <c r="C41" s="27" t="s">
        <v>36</v>
      </c>
      <c r="D41" s="28">
        <v>3</v>
      </c>
      <c r="E41" s="28">
        <v>5</v>
      </c>
      <c r="F41" s="28">
        <v>7</v>
      </c>
      <c r="G41" s="28">
        <v>9</v>
      </c>
      <c r="H41" s="28">
        <v>24</v>
      </c>
      <c r="I41" s="29" t="s">
        <v>103</v>
      </c>
      <c r="J41" s="29" t="s">
        <v>135</v>
      </c>
      <c r="K41" s="29" t="s">
        <v>135</v>
      </c>
      <c r="L41" s="30" t="s">
        <v>29</v>
      </c>
      <c r="M41" s="10"/>
      <c r="N41" s="10"/>
      <c r="O41" s="11"/>
    </row>
    <row r="42" spans="1:15" ht="24" customHeight="1" x14ac:dyDescent="0.2">
      <c r="A42" s="19" t="s">
        <v>137</v>
      </c>
      <c r="B42" s="20" t="s">
        <v>138</v>
      </c>
      <c r="C42" s="21" t="s">
        <v>41</v>
      </c>
      <c r="D42" s="22">
        <v>4</v>
      </c>
      <c r="E42" s="22">
        <v>4</v>
      </c>
      <c r="F42" s="22">
        <v>4</v>
      </c>
      <c r="G42" s="22">
        <v>4</v>
      </c>
      <c r="H42" s="22">
        <v>16</v>
      </c>
      <c r="I42" s="23" t="s">
        <v>139</v>
      </c>
      <c r="J42" s="23" t="s">
        <v>98</v>
      </c>
      <c r="K42" s="23" t="s">
        <v>98</v>
      </c>
      <c r="L42" s="24" t="s">
        <v>29</v>
      </c>
      <c r="M42" s="8"/>
      <c r="N42" s="8"/>
      <c r="O42" s="9"/>
    </row>
    <row r="43" spans="1:15" ht="24" customHeight="1" x14ac:dyDescent="0.2">
      <c r="A43" s="25" t="s">
        <v>140</v>
      </c>
      <c r="B43" s="26" t="s">
        <v>141</v>
      </c>
      <c r="C43" s="27" t="s">
        <v>41</v>
      </c>
      <c r="D43" s="28">
        <v>2</v>
      </c>
      <c r="E43" s="28">
        <v>2</v>
      </c>
      <c r="F43" s="28">
        <v>2</v>
      </c>
      <c r="G43" s="28">
        <v>1</v>
      </c>
      <c r="H43" s="28">
        <v>7</v>
      </c>
      <c r="I43" s="29" t="s">
        <v>61</v>
      </c>
      <c r="J43" s="29" t="s">
        <v>142</v>
      </c>
      <c r="K43" s="29" t="s">
        <v>142</v>
      </c>
      <c r="L43" s="30" t="s">
        <v>29</v>
      </c>
      <c r="M43" s="10"/>
      <c r="N43" s="10"/>
      <c r="O43" s="11"/>
    </row>
    <row r="44" spans="1:15" ht="24" customHeight="1" x14ac:dyDescent="0.2">
      <c r="A44" s="19" t="s">
        <v>143</v>
      </c>
      <c r="B44" s="20" t="s">
        <v>144</v>
      </c>
      <c r="C44" s="21" t="s">
        <v>41</v>
      </c>
      <c r="D44" s="22">
        <v>5</v>
      </c>
      <c r="E44" s="22">
        <v>9</v>
      </c>
      <c r="F44" s="22">
        <v>4</v>
      </c>
      <c r="G44" s="22">
        <v>7</v>
      </c>
      <c r="H44" s="22">
        <v>25</v>
      </c>
      <c r="I44" s="23" t="s">
        <v>145</v>
      </c>
      <c r="J44" s="23" t="s">
        <v>146</v>
      </c>
      <c r="K44" s="23" t="s">
        <v>146</v>
      </c>
      <c r="L44" s="24" t="s">
        <v>29</v>
      </c>
      <c r="M44" s="8"/>
      <c r="N44" s="8"/>
      <c r="O44" s="9"/>
    </row>
    <row r="45" spans="1:15" ht="24" customHeight="1" x14ac:dyDescent="0.2">
      <c r="A45" s="25" t="s">
        <v>143</v>
      </c>
      <c r="B45" s="26" t="s">
        <v>147</v>
      </c>
      <c r="C45" s="27" t="s">
        <v>41</v>
      </c>
      <c r="D45" s="28">
        <v>3</v>
      </c>
      <c r="E45" s="28">
        <v>3</v>
      </c>
      <c r="F45" s="28">
        <v>3</v>
      </c>
      <c r="G45" s="28">
        <v>3</v>
      </c>
      <c r="H45" s="28">
        <v>12</v>
      </c>
      <c r="I45" s="29" t="s">
        <v>148</v>
      </c>
      <c r="J45" s="29" t="s">
        <v>149</v>
      </c>
      <c r="K45" s="29" t="s">
        <v>149</v>
      </c>
      <c r="L45" s="30" t="s">
        <v>29</v>
      </c>
      <c r="M45" s="10"/>
      <c r="N45" s="10"/>
      <c r="O45" s="11"/>
    </row>
    <row r="46" spans="1:15" ht="24" customHeight="1" x14ac:dyDescent="0.2">
      <c r="A46" s="19" t="s">
        <v>150</v>
      </c>
      <c r="B46" s="20" t="s">
        <v>151</v>
      </c>
      <c r="C46" s="21" t="s">
        <v>36</v>
      </c>
      <c r="D46" s="22">
        <v>4</v>
      </c>
      <c r="E46" s="22">
        <v>2</v>
      </c>
      <c r="F46" s="22">
        <v>3</v>
      </c>
      <c r="G46" s="22">
        <v>1</v>
      </c>
      <c r="H46" s="22">
        <v>10</v>
      </c>
      <c r="I46" s="23" t="s">
        <v>66</v>
      </c>
      <c r="J46" s="23" t="s">
        <v>79</v>
      </c>
      <c r="K46" s="23" t="s">
        <v>79</v>
      </c>
      <c r="L46" s="24" t="s">
        <v>29</v>
      </c>
      <c r="M46" s="8"/>
      <c r="N46" s="8"/>
      <c r="O46" s="9"/>
    </row>
    <row r="47" spans="1:15" ht="24" customHeight="1" x14ac:dyDescent="0.2">
      <c r="A47" s="25" t="s">
        <v>152</v>
      </c>
      <c r="B47" s="26" t="s">
        <v>153</v>
      </c>
      <c r="C47" s="27" t="s">
        <v>36</v>
      </c>
      <c r="D47" s="28">
        <v>2</v>
      </c>
      <c r="E47" s="28">
        <v>1</v>
      </c>
      <c r="F47" s="28">
        <v>1</v>
      </c>
      <c r="G47" s="28">
        <v>1</v>
      </c>
      <c r="H47" s="28">
        <v>5</v>
      </c>
      <c r="I47" s="29" t="s">
        <v>154</v>
      </c>
      <c r="J47" s="29" t="s">
        <v>155</v>
      </c>
      <c r="K47" s="29" t="s">
        <v>155</v>
      </c>
      <c r="L47" s="30" t="s">
        <v>29</v>
      </c>
      <c r="M47" s="10"/>
      <c r="N47" s="10"/>
      <c r="O47" s="11"/>
    </row>
    <row r="48" spans="1:15" ht="24" customHeight="1" x14ac:dyDescent="0.2">
      <c r="A48" s="12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9"/>
    </row>
    <row r="49" spans="1:15" ht="24" customHeight="1" x14ac:dyDescent="0.2">
      <c r="A49" s="13"/>
      <c r="B49" s="14"/>
      <c r="C49" s="14"/>
      <c r="D49" s="14"/>
      <c r="E49" s="14"/>
      <c r="F49" s="14"/>
      <c r="G49" s="14"/>
      <c r="H49" s="14"/>
      <c r="I49" s="14"/>
      <c r="J49" s="57">
        <v>10180672.99</v>
      </c>
      <c r="K49" s="14"/>
      <c r="L49" s="14"/>
      <c r="M49" s="14"/>
      <c r="N49" s="14"/>
      <c r="O49" s="15"/>
    </row>
    <row r="50" spans="1:15" ht="15" customHeight="1" x14ac:dyDescent="0.2"/>
    <row r="51" spans="1:15" ht="15" customHeight="1" x14ac:dyDescent="0.2"/>
    <row r="52" spans="1:15" ht="15" customHeight="1" x14ac:dyDescent="0.2"/>
    <row r="53" spans="1:15" x14ac:dyDescent="0.2">
      <c r="J53" s="39">
        <f>+[1]FP08S!$V$79</f>
        <v>19868732.572000001</v>
      </c>
    </row>
    <row r="54" spans="1:15" x14ac:dyDescent="0.2">
      <c r="J54" s="39">
        <f>+J49-J53</f>
        <v>-9688059.5820000004</v>
      </c>
    </row>
    <row r="57" spans="1:15" x14ac:dyDescent="0.2">
      <c r="J57" s="39">
        <f>+[1]FP08S!$V$71</f>
        <v>7701587.3699999992</v>
      </c>
    </row>
    <row r="58" spans="1:15" x14ac:dyDescent="0.2">
      <c r="J58" s="39">
        <f>+J54+J57</f>
        <v>-1986472.2120000012</v>
      </c>
    </row>
  </sheetData>
  <mergeCells count="7">
    <mergeCell ref="A1:M4"/>
    <mergeCell ref="A5:O5"/>
    <mergeCell ref="A8:C8"/>
    <mergeCell ref="D8:G8"/>
    <mergeCell ref="H8:O8"/>
    <mergeCell ref="A6:O6"/>
    <mergeCell ref="A7:O7"/>
  </mergeCells>
  <pageMargins left="0.7" right="0.7" top="0.75" bottom="0.75" header="0.3" footer="0.3"/>
  <pageSetup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4"/>
  <sheetViews>
    <sheetView topLeftCell="A7" workbookViewId="0">
      <selection activeCell="L76" sqref="L76"/>
    </sheetView>
  </sheetViews>
  <sheetFormatPr baseColWidth="10" defaultColWidth="9.33203125" defaultRowHeight="12.75" x14ac:dyDescent="0.2"/>
  <cols>
    <col min="1" max="1" width="30.5" customWidth="1"/>
    <col min="2" max="2" width="26.6640625" customWidth="1"/>
    <col min="3" max="3" width="9.5" customWidth="1"/>
    <col min="4" max="4" width="3.5" customWidth="1"/>
    <col min="5" max="5" width="3.83203125" customWidth="1"/>
    <col min="6" max="7" width="3.5" customWidth="1"/>
    <col min="8" max="8" width="8.6640625" customWidth="1"/>
    <col min="9" max="10" width="14.6640625" customWidth="1"/>
    <col min="11" max="11" width="22.83203125" customWidth="1"/>
    <col min="12" max="12" width="28" customWidth="1"/>
    <col min="13" max="13" width="15.1640625" customWidth="1"/>
    <col min="14" max="14" width="10.83203125" customWidth="1"/>
    <col min="15" max="15" width="9.33203125" customWidth="1"/>
  </cols>
  <sheetData>
    <row r="1" spans="1:15" ht="22.5" customHeight="1" x14ac:dyDescent="0.2">
      <c r="A1" s="59" t="s">
        <v>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60"/>
      <c r="N1" s="16" t="s">
        <v>17</v>
      </c>
      <c r="O1" s="17">
        <v>44188</v>
      </c>
    </row>
    <row r="2" spans="1:15" ht="22.5" customHeight="1" x14ac:dyDescent="0.2">
      <c r="A2" s="59"/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60"/>
      <c r="N2" s="16" t="s">
        <v>18</v>
      </c>
      <c r="O2" s="17">
        <v>44193</v>
      </c>
    </row>
    <row r="3" spans="1:15" ht="22.5" customHeight="1" x14ac:dyDescent="0.2">
      <c r="A3" s="59"/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60"/>
      <c r="N3" s="16" t="s">
        <v>19</v>
      </c>
      <c r="O3" s="18">
        <v>3</v>
      </c>
    </row>
    <row r="4" spans="1:15" ht="22.5" customHeight="1" x14ac:dyDescent="0.2">
      <c r="A4" s="59"/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60"/>
      <c r="N4" s="16" t="s">
        <v>20</v>
      </c>
      <c r="O4" s="18">
        <v>1</v>
      </c>
    </row>
    <row r="5" spans="1:15" ht="36.75" customHeight="1" x14ac:dyDescent="0.2">
      <c r="A5" s="61" t="s">
        <v>21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</row>
    <row r="6" spans="1:15" ht="21.75" customHeight="1" x14ac:dyDescent="0.2">
      <c r="A6" s="61" t="s">
        <v>22</v>
      </c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</row>
    <row r="7" spans="1:15" ht="21.75" customHeight="1" x14ac:dyDescent="0.2">
      <c r="A7" s="61" t="s">
        <v>23</v>
      </c>
      <c r="B7" s="61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</row>
    <row r="8" spans="1:15" ht="27.75" customHeight="1" x14ac:dyDescent="0.2">
      <c r="A8" s="68"/>
      <c r="B8" s="68"/>
      <c r="C8" s="69"/>
      <c r="D8" s="70" t="s">
        <v>156</v>
      </c>
      <c r="E8" s="71"/>
      <c r="F8" s="71"/>
      <c r="G8" s="72"/>
      <c r="H8" s="73"/>
      <c r="I8" s="68"/>
      <c r="J8" s="68"/>
      <c r="K8" s="68"/>
      <c r="L8" s="68"/>
      <c r="M8" s="68"/>
      <c r="N8" s="68"/>
      <c r="O8" s="68"/>
    </row>
    <row r="9" spans="1:15" ht="82.5" customHeight="1" x14ac:dyDescent="0.2">
      <c r="A9" s="31" t="s">
        <v>157</v>
      </c>
      <c r="B9" s="32" t="s">
        <v>158</v>
      </c>
      <c r="C9" s="32" t="s">
        <v>159</v>
      </c>
      <c r="D9" s="33" t="s">
        <v>160</v>
      </c>
      <c r="E9" s="33" t="s">
        <v>161</v>
      </c>
      <c r="F9" s="33" t="s">
        <v>162</v>
      </c>
      <c r="G9" s="33" t="s">
        <v>163</v>
      </c>
      <c r="H9" s="32" t="s">
        <v>164</v>
      </c>
      <c r="I9" s="32" t="s">
        <v>165</v>
      </c>
      <c r="J9" s="32" t="s">
        <v>166</v>
      </c>
      <c r="K9" s="34" t="s">
        <v>167</v>
      </c>
      <c r="L9" s="35" t="s">
        <v>168</v>
      </c>
      <c r="M9" s="36" t="s">
        <v>169</v>
      </c>
      <c r="N9" s="34" t="s">
        <v>170</v>
      </c>
      <c r="O9" s="37" t="s">
        <v>171</v>
      </c>
    </row>
    <row r="10" spans="1:15" ht="24" customHeight="1" x14ac:dyDescent="0.2">
      <c r="A10" s="19" t="s">
        <v>24</v>
      </c>
      <c r="B10" s="20" t="s">
        <v>25</v>
      </c>
      <c r="C10" s="21" t="s">
        <v>26</v>
      </c>
      <c r="D10" s="22">
        <v>4</v>
      </c>
      <c r="E10" s="22">
        <v>6</v>
      </c>
      <c r="F10" s="22">
        <v>2</v>
      </c>
      <c r="G10" s="22">
        <v>3</v>
      </c>
      <c r="H10" s="22">
        <f>+J10/I10</f>
        <v>170</v>
      </c>
      <c r="I10" s="23">
        <v>400</v>
      </c>
      <c r="J10" s="38">
        <v>68000</v>
      </c>
      <c r="K10" s="38"/>
      <c r="L10" s="24" t="s">
        <v>29</v>
      </c>
      <c r="M10" s="8"/>
      <c r="N10" s="8"/>
      <c r="O10" s="9"/>
    </row>
    <row r="11" spans="1:15" s="54" customFormat="1" ht="24" customHeight="1" x14ac:dyDescent="0.2">
      <c r="A11" s="45" t="s">
        <v>30</v>
      </c>
      <c r="B11" s="46" t="s">
        <v>31</v>
      </c>
      <c r="C11" s="47" t="s">
        <v>26</v>
      </c>
      <c r="D11" s="48">
        <v>2</v>
      </c>
      <c r="E11" s="48">
        <v>5</v>
      </c>
      <c r="F11" s="48">
        <v>6</v>
      </c>
      <c r="G11" s="48">
        <v>3</v>
      </c>
      <c r="H11" s="48">
        <f>+J11/I11</f>
        <v>200</v>
      </c>
      <c r="I11" s="55">
        <v>40</v>
      </c>
      <c r="J11" s="50">
        <v>8000</v>
      </c>
      <c r="K11" s="50"/>
      <c r="L11" s="51" t="s">
        <v>29</v>
      </c>
      <c r="M11" s="52"/>
      <c r="N11" s="52"/>
      <c r="O11" s="53"/>
    </row>
    <row r="12" spans="1:15" ht="24" customHeight="1" x14ac:dyDescent="0.2">
      <c r="A12" s="19" t="s">
        <v>34</v>
      </c>
      <c r="B12" s="20" t="s">
        <v>35</v>
      </c>
      <c r="C12" s="21" t="s">
        <v>36</v>
      </c>
      <c r="D12" s="22">
        <v>70</v>
      </c>
      <c r="E12" s="22">
        <v>65</v>
      </c>
      <c r="F12" s="22">
        <v>50</v>
      </c>
      <c r="G12" s="22">
        <v>95</v>
      </c>
      <c r="H12" s="22">
        <v>280</v>
      </c>
      <c r="I12" s="23" t="s">
        <v>37</v>
      </c>
      <c r="J12" s="38">
        <v>101000</v>
      </c>
      <c r="K12" s="38"/>
      <c r="L12" s="24" t="s">
        <v>29</v>
      </c>
      <c r="M12" s="8"/>
      <c r="N12" s="8"/>
      <c r="O12" s="9"/>
    </row>
    <row r="13" spans="1:15" s="54" customFormat="1" ht="24" customHeight="1" x14ac:dyDescent="0.2">
      <c r="A13" s="45" t="s">
        <v>39</v>
      </c>
      <c r="B13" s="46" t="s">
        <v>173</v>
      </c>
      <c r="C13" s="47" t="s">
        <v>41</v>
      </c>
      <c r="D13" s="48">
        <v>1</v>
      </c>
      <c r="E13" s="48">
        <v>1</v>
      </c>
      <c r="F13" s="48">
        <v>1</v>
      </c>
      <c r="G13" s="48">
        <v>1</v>
      </c>
      <c r="H13" s="48">
        <f t="shared" ref="H13:H36" si="0">+J13/I13</f>
        <v>27</v>
      </c>
      <c r="I13" s="55">
        <v>8000</v>
      </c>
      <c r="J13" s="50">
        <v>216000</v>
      </c>
      <c r="K13" s="50"/>
      <c r="L13" s="51" t="s">
        <v>29</v>
      </c>
      <c r="M13" s="52"/>
      <c r="N13" s="52"/>
      <c r="O13" s="53"/>
    </row>
    <row r="14" spans="1:15" s="54" customFormat="1" ht="24" customHeight="1" x14ac:dyDescent="0.2">
      <c r="A14" s="45" t="s">
        <v>44</v>
      </c>
      <c r="B14" s="46" t="s">
        <v>174</v>
      </c>
      <c r="C14" s="47" t="s">
        <v>41</v>
      </c>
      <c r="D14" s="48">
        <v>1</v>
      </c>
      <c r="E14" s="48">
        <v>1</v>
      </c>
      <c r="F14" s="48">
        <v>1</v>
      </c>
      <c r="G14" s="48">
        <v>1</v>
      </c>
      <c r="H14" s="48">
        <f t="shared" si="0"/>
        <v>22.333333333333332</v>
      </c>
      <c r="I14" s="55">
        <v>12000</v>
      </c>
      <c r="J14" s="50">
        <v>268000</v>
      </c>
      <c r="K14" s="50"/>
      <c r="L14" s="51" t="s">
        <v>29</v>
      </c>
      <c r="M14" s="52"/>
      <c r="N14" s="52"/>
      <c r="O14" s="53"/>
    </row>
    <row r="15" spans="1:15" s="54" customFormat="1" ht="24" customHeight="1" x14ac:dyDescent="0.2">
      <c r="A15" s="45" t="s">
        <v>55</v>
      </c>
      <c r="B15" s="46" t="s">
        <v>56</v>
      </c>
      <c r="C15" s="47" t="s">
        <v>41</v>
      </c>
      <c r="D15" s="48">
        <v>10</v>
      </c>
      <c r="E15" s="48">
        <v>14</v>
      </c>
      <c r="F15" s="48">
        <v>16</v>
      </c>
      <c r="G15" s="48">
        <v>30</v>
      </c>
      <c r="H15" s="48">
        <f t="shared" si="0"/>
        <v>52.677533163799474</v>
      </c>
      <c r="I15" s="49">
        <v>7593.37</v>
      </c>
      <c r="J15" s="50">
        <v>400000</v>
      </c>
      <c r="K15" s="50"/>
      <c r="L15" s="51" t="s">
        <v>29</v>
      </c>
      <c r="M15" s="52"/>
      <c r="N15" s="52"/>
      <c r="O15" s="53"/>
    </row>
    <row r="16" spans="1:15" ht="24" customHeight="1" x14ac:dyDescent="0.2">
      <c r="A16" s="25" t="s">
        <v>63</v>
      </c>
      <c r="B16" s="26" t="s">
        <v>64</v>
      </c>
      <c r="C16" s="27" t="s">
        <v>26</v>
      </c>
      <c r="D16" s="28">
        <v>12</v>
      </c>
      <c r="E16" s="28">
        <v>15</v>
      </c>
      <c r="F16" s="28">
        <v>25</v>
      </c>
      <c r="G16" s="28">
        <v>28</v>
      </c>
      <c r="H16" s="28">
        <f t="shared" si="0"/>
        <v>480</v>
      </c>
      <c r="I16" s="29">
        <v>125</v>
      </c>
      <c r="J16" s="41">
        <v>60000</v>
      </c>
      <c r="K16" s="41"/>
      <c r="L16" s="30" t="s">
        <v>29</v>
      </c>
      <c r="M16" s="10"/>
      <c r="N16" s="10"/>
      <c r="O16" s="11"/>
    </row>
    <row r="17" spans="1:15" ht="24" customHeight="1" x14ac:dyDescent="0.2">
      <c r="A17" s="19" t="s">
        <v>63</v>
      </c>
      <c r="B17" s="20" t="s">
        <v>67</v>
      </c>
      <c r="C17" s="21" t="s">
        <v>26</v>
      </c>
      <c r="D17" s="22">
        <v>1922</v>
      </c>
      <c r="E17" s="22">
        <v>1922</v>
      </c>
      <c r="F17" s="22">
        <v>1922</v>
      </c>
      <c r="G17" s="22">
        <v>1922</v>
      </c>
      <c r="H17" s="22">
        <f t="shared" si="0"/>
        <v>15592.853275582025</v>
      </c>
      <c r="I17" s="23">
        <v>184.7</v>
      </c>
      <c r="J17" s="38">
        <v>2880000</v>
      </c>
      <c r="K17" s="38"/>
      <c r="L17" s="24" t="s">
        <v>29</v>
      </c>
      <c r="M17" s="8"/>
      <c r="N17" s="8"/>
      <c r="O17" s="9"/>
    </row>
    <row r="18" spans="1:15" ht="24" customHeight="1" x14ac:dyDescent="0.2">
      <c r="A18" s="25" t="s">
        <v>63</v>
      </c>
      <c r="B18" s="26" t="s">
        <v>70</v>
      </c>
      <c r="C18" s="27" t="s">
        <v>26</v>
      </c>
      <c r="D18" s="28">
        <v>849</v>
      </c>
      <c r="E18" s="28">
        <v>849</v>
      </c>
      <c r="F18" s="28">
        <v>849</v>
      </c>
      <c r="G18" s="28">
        <v>851</v>
      </c>
      <c r="H18" s="28">
        <f t="shared" si="0"/>
        <v>8581.8556575463372</v>
      </c>
      <c r="I18" s="29">
        <v>226.6</v>
      </c>
      <c r="J18" s="41">
        <v>1944648.4920000001</v>
      </c>
      <c r="K18" s="41"/>
      <c r="L18" s="30" t="s">
        <v>29</v>
      </c>
      <c r="M18" s="10"/>
      <c r="N18" s="10"/>
      <c r="O18" s="11"/>
    </row>
    <row r="19" spans="1:15" ht="24" customHeight="1" x14ac:dyDescent="0.2">
      <c r="A19" s="19" t="s">
        <v>73</v>
      </c>
      <c r="B19" s="20" t="s">
        <v>74</v>
      </c>
      <c r="C19" s="21" t="s">
        <v>36</v>
      </c>
      <c r="D19" s="22">
        <v>25</v>
      </c>
      <c r="E19" s="22">
        <v>35</v>
      </c>
      <c r="F19" s="22">
        <v>15</v>
      </c>
      <c r="G19" s="22">
        <v>25</v>
      </c>
      <c r="H19" s="22">
        <f t="shared" si="0"/>
        <v>600</v>
      </c>
      <c r="I19" s="23">
        <v>500</v>
      </c>
      <c r="J19" s="38">
        <v>300000</v>
      </c>
      <c r="K19" s="38"/>
      <c r="L19" s="24" t="s">
        <v>29</v>
      </c>
      <c r="M19" s="8"/>
      <c r="N19" s="8"/>
      <c r="O19" s="9"/>
    </row>
    <row r="20" spans="1:15" s="54" customFormat="1" ht="24" customHeight="1" x14ac:dyDescent="0.2">
      <c r="A20" s="45" t="s">
        <v>76</v>
      </c>
      <c r="B20" s="46" t="s">
        <v>77</v>
      </c>
      <c r="C20" s="47" t="s">
        <v>36</v>
      </c>
      <c r="D20" s="48">
        <v>15</v>
      </c>
      <c r="E20" s="48">
        <v>15</v>
      </c>
      <c r="F20" s="48">
        <v>25</v>
      </c>
      <c r="G20" s="48">
        <v>20</v>
      </c>
      <c r="H20" s="48">
        <f t="shared" si="0"/>
        <v>22.500056250140627</v>
      </c>
      <c r="I20" s="49">
        <v>1333.33</v>
      </c>
      <c r="J20" s="50">
        <v>30000</v>
      </c>
      <c r="K20" s="50"/>
      <c r="L20" s="51" t="s">
        <v>29</v>
      </c>
      <c r="M20" s="52"/>
      <c r="N20" s="52"/>
      <c r="O20" s="53"/>
    </row>
    <row r="21" spans="1:15" ht="24" customHeight="1" x14ac:dyDescent="0.2">
      <c r="A21" s="19" t="s">
        <v>80</v>
      </c>
      <c r="B21" s="20" t="s">
        <v>81</v>
      </c>
      <c r="C21" s="21" t="s">
        <v>36</v>
      </c>
      <c r="D21" s="22">
        <v>2</v>
      </c>
      <c r="E21" s="22">
        <v>1</v>
      </c>
      <c r="F21" s="22">
        <v>1</v>
      </c>
      <c r="G21" s="22">
        <v>1</v>
      </c>
      <c r="H21" s="22">
        <f t="shared" si="0"/>
        <v>166.66666666666666</v>
      </c>
      <c r="I21" s="23">
        <v>600</v>
      </c>
      <c r="J21" s="38">
        <v>100000</v>
      </c>
      <c r="K21" s="38"/>
      <c r="L21" s="24" t="s">
        <v>29</v>
      </c>
      <c r="M21" s="8"/>
      <c r="N21" s="8"/>
      <c r="O21" s="9"/>
    </row>
    <row r="22" spans="1:15" ht="24" customHeight="1" x14ac:dyDescent="0.2">
      <c r="A22" s="25" t="s">
        <v>84</v>
      </c>
      <c r="B22" s="26" t="s">
        <v>85</v>
      </c>
      <c r="C22" s="27" t="s">
        <v>36</v>
      </c>
      <c r="D22" s="28">
        <v>15</v>
      </c>
      <c r="E22" s="28">
        <v>10</v>
      </c>
      <c r="F22" s="28">
        <v>10</v>
      </c>
      <c r="G22" s="28">
        <v>5</v>
      </c>
      <c r="H22" s="28">
        <f t="shared" si="0"/>
        <v>15.8</v>
      </c>
      <c r="I22" s="43">
        <v>25000</v>
      </c>
      <c r="J22" s="41">
        <v>395000</v>
      </c>
      <c r="K22" s="41"/>
      <c r="L22" s="30" t="s">
        <v>29</v>
      </c>
      <c r="M22" s="10"/>
      <c r="N22" s="10"/>
      <c r="O22" s="11"/>
    </row>
    <row r="23" spans="1:15" ht="24" customHeight="1" x14ac:dyDescent="0.2">
      <c r="A23" s="19" t="s">
        <v>63</v>
      </c>
      <c r="B23" s="20" t="s">
        <v>87</v>
      </c>
      <c r="C23" s="21" t="s">
        <v>36</v>
      </c>
      <c r="D23" s="22">
        <v>1</v>
      </c>
      <c r="E23" s="22">
        <v>1</v>
      </c>
      <c r="F23" s="22">
        <v>1</v>
      </c>
      <c r="G23" s="22">
        <v>1</v>
      </c>
      <c r="H23" s="22">
        <f t="shared" si="0"/>
        <v>10.381378</v>
      </c>
      <c r="I23" s="42">
        <v>30000</v>
      </c>
      <c r="J23" s="38">
        <v>311441.33999999997</v>
      </c>
      <c r="K23" s="38"/>
      <c r="L23" s="24" t="s">
        <v>29</v>
      </c>
      <c r="M23" s="8"/>
      <c r="N23" s="8"/>
      <c r="O23" s="9"/>
    </row>
    <row r="24" spans="1:15" ht="24" customHeight="1" x14ac:dyDescent="0.2">
      <c r="A24" s="25" t="s">
        <v>90</v>
      </c>
      <c r="B24" s="26" t="s">
        <v>91</v>
      </c>
      <c r="C24" s="27" t="s">
        <v>41</v>
      </c>
      <c r="D24" s="28">
        <v>7</v>
      </c>
      <c r="E24" s="28">
        <v>9</v>
      </c>
      <c r="F24" s="28">
        <v>1</v>
      </c>
      <c r="G24" s="28">
        <v>3</v>
      </c>
      <c r="H24" s="28">
        <f t="shared" si="0"/>
        <v>15.193596013087433</v>
      </c>
      <c r="I24" s="43">
        <v>58330.85</v>
      </c>
      <c r="J24" s="41">
        <v>886255.37000000104</v>
      </c>
      <c r="K24" s="41"/>
      <c r="L24" s="30" t="s">
        <v>29</v>
      </c>
      <c r="M24" s="10"/>
      <c r="N24" s="10"/>
      <c r="O24" s="11"/>
    </row>
    <row r="25" spans="1:15" ht="24" customHeight="1" x14ac:dyDescent="0.2">
      <c r="A25" s="19" t="s">
        <v>94</v>
      </c>
      <c r="B25" s="20" t="s">
        <v>95</v>
      </c>
      <c r="C25" s="21" t="s">
        <v>96</v>
      </c>
      <c r="D25" s="22">
        <v>2</v>
      </c>
      <c r="E25" s="22">
        <v>3</v>
      </c>
      <c r="F25" s="22">
        <v>4</v>
      </c>
      <c r="G25" s="22">
        <v>1</v>
      </c>
      <c r="H25" s="22">
        <f t="shared" si="0"/>
        <v>29.8</v>
      </c>
      <c r="I25" s="42">
        <v>20000</v>
      </c>
      <c r="J25" s="38">
        <v>596000</v>
      </c>
      <c r="K25" s="38"/>
      <c r="L25" s="24" t="s">
        <v>29</v>
      </c>
      <c r="M25" s="8"/>
      <c r="N25" s="8"/>
      <c r="O25" s="9"/>
    </row>
    <row r="26" spans="1:15" s="54" customFormat="1" ht="24" customHeight="1" x14ac:dyDescent="0.2">
      <c r="A26" s="45" t="s">
        <v>99</v>
      </c>
      <c r="B26" s="46" t="s">
        <v>100</v>
      </c>
      <c r="C26" s="47" t="s">
        <v>96</v>
      </c>
      <c r="D26" s="48">
        <v>4</v>
      </c>
      <c r="E26" s="48">
        <v>2</v>
      </c>
      <c r="F26" s="48">
        <v>5</v>
      </c>
      <c r="G26" s="48">
        <v>4</v>
      </c>
      <c r="H26" s="48">
        <f t="shared" si="0"/>
        <v>6</v>
      </c>
      <c r="I26" s="49">
        <v>20000</v>
      </c>
      <c r="J26" s="50">
        <v>120000</v>
      </c>
      <c r="K26" s="50"/>
      <c r="L26" s="51" t="s">
        <v>29</v>
      </c>
      <c r="M26" s="52"/>
      <c r="N26" s="52"/>
      <c r="O26" s="53"/>
    </row>
    <row r="27" spans="1:15" ht="24" customHeight="1" x14ac:dyDescent="0.2">
      <c r="A27" s="19" t="s">
        <v>52</v>
      </c>
      <c r="B27" s="20" t="s">
        <v>102</v>
      </c>
      <c r="C27" s="21" t="s">
        <v>36</v>
      </c>
      <c r="D27" s="22">
        <v>8</v>
      </c>
      <c r="E27" s="22">
        <v>4</v>
      </c>
      <c r="F27" s="22">
        <v>3</v>
      </c>
      <c r="G27" s="22">
        <v>5</v>
      </c>
      <c r="H27" s="22">
        <f t="shared" si="0"/>
        <v>18.399999999999999</v>
      </c>
      <c r="I27" s="42">
        <v>6250</v>
      </c>
      <c r="J27" s="38">
        <f>95000+20000</f>
        <v>115000</v>
      </c>
      <c r="K27" s="38"/>
      <c r="L27" s="24" t="s">
        <v>29</v>
      </c>
      <c r="M27" s="8"/>
      <c r="N27" s="8"/>
      <c r="O27" s="9"/>
    </row>
    <row r="28" spans="1:15" ht="24" customHeight="1" x14ac:dyDescent="0.2">
      <c r="A28" s="25" t="s">
        <v>104</v>
      </c>
      <c r="B28" s="26" t="s">
        <v>105</v>
      </c>
      <c r="C28" s="27" t="s">
        <v>36</v>
      </c>
      <c r="D28" s="28">
        <v>2</v>
      </c>
      <c r="E28" s="28">
        <v>12</v>
      </c>
      <c r="F28" s="28">
        <v>7</v>
      </c>
      <c r="G28" s="28">
        <v>4</v>
      </c>
      <c r="H28" s="28">
        <f t="shared" si="0"/>
        <v>11.764705882352942</v>
      </c>
      <c r="I28" s="41">
        <v>25500</v>
      </c>
      <c r="J28" s="41">
        <v>300000</v>
      </c>
      <c r="K28" s="41"/>
      <c r="L28" s="30" t="s">
        <v>29</v>
      </c>
      <c r="M28" s="10"/>
      <c r="N28" s="10"/>
      <c r="O28" s="11"/>
    </row>
    <row r="29" spans="1:15" ht="24" customHeight="1" x14ac:dyDescent="0.2">
      <c r="A29" s="25" t="s">
        <v>104</v>
      </c>
      <c r="B29" s="26" t="s">
        <v>172</v>
      </c>
      <c r="C29" s="27" t="s">
        <v>36</v>
      </c>
      <c r="D29" s="28">
        <v>2</v>
      </c>
      <c r="E29" s="28">
        <v>12</v>
      </c>
      <c r="F29" s="28">
        <v>7</v>
      </c>
      <c r="G29" s="28">
        <v>4</v>
      </c>
      <c r="H29" s="28">
        <f t="shared" si="0"/>
        <v>10.588235294117647</v>
      </c>
      <c r="I29" s="41">
        <v>8500</v>
      </c>
      <c r="J29" s="41">
        <v>90000</v>
      </c>
      <c r="K29" s="41"/>
      <c r="L29" s="30"/>
      <c r="M29" s="10"/>
      <c r="N29" s="10"/>
      <c r="O29" s="11"/>
    </row>
    <row r="30" spans="1:15" ht="24" customHeight="1" x14ac:dyDescent="0.2">
      <c r="A30" s="19" t="s">
        <v>108</v>
      </c>
      <c r="B30" s="20" t="s">
        <v>109</v>
      </c>
      <c r="C30" s="21" t="s">
        <v>41</v>
      </c>
      <c r="D30" s="22">
        <v>3</v>
      </c>
      <c r="E30" s="22">
        <v>3</v>
      </c>
      <c r="F30" s="22">
        <v>3</v>
      </c>
      <c r="G30" s="22">
        <v>3</v>
      </c>
      <c r="H30" s="22">
        <f t="shared" si="0"/>
        <v>5.7692307692307692</v>
      </c>
      <c r="I30" s="42">
        <v>13000</v>
      </c>
      <c r="J30" s="38">
        <v>75000</v>
      </c>
      <c r="K30" s="38"/>
      <c r="L30" s="24" t="s">
        <v>29</v>
      </c>
      <c r="M30" s="8"/>
      <c r="N30" s="8"/>
      <c r="O30" s="9"/>
    </row>
    <row r="31" spans="1:15" ht="24" customHeight="1" x14ac:dyDescent="0.2">
      <c r="A31" s="25" t="s">
        <v>111</v>
      </c>
      <c r="B31" s="26" t="s">
        <v>112</v>
      </c>
      <c r="C31" s="27" t="s">
        <v>36</v>
      </c>
      <c r="D31" s="28">
        <v>4</v>
      </c>
      <c r="E31" s="28">
        <v>2</v>
      </c>
      <c r="F31" s="28">
        <v>4</v>
      </c>
      <c r="G31" s="28">
        <v>5</v>
      </c>
      <c r="H31" s="28">
        <f t="shared" si="0"/>
        <v>110</v>
      </c>
      <c r="I31" s="43">
        <v>400</v>
      </c>
      <c r="J31" s="41">
        <v>44000</v>
      </c>
      <c r="K31" s="41"/>
      <c r="L31" s="30" t="s">
        <v>29</v>
      </c>
      <c r="M31" s="10"/>
      <c r="N31" s="10"/>
      <c r="O31" s="11"/>
    </row>
    <row r="32" spans="1:15" s="54" customFormat="1" ht="24" customHeight="1" x14ac:dyDescent="0.2">
      <c r="A32" s="45" t="s">
        <v>55</v>
      </c>
      <c r="B32" s="46" t="s">
        <v>114</v>
      </c>
      <c r="C32" s="47" t="s">
        <v>36</v>
      </c>
      <c r="D32" s="48">
        <v>10</v>
      </c>
      <c r="E32" s="48">
        <v>16</v>
      </c>
      <c r="F32" s="48">
        <v>9</v>
      </c>
      <c r="G32" s="48">
        <v>15</v>
      </c>
      <c r="H32" s="48">
        <f t="shared" si="0"/>
        <v>150</v>
      </c>
      <c r="I32" s="55">
        <v>300</v>
      </c>
      <c r="J32" s="50">
        <v>45000</v>
      </c>
      <c r="K32" s="50"/>
      <c r="L32" s="51" t="s">
        <v>29</v>
      </c>
      <c r="M32" s="52"/>
      <c r="N32" s="52"/>
      <c r="O32" s="53"/>
    </row>
    <row r="33" spans="1:15" ht="24" customHeight="1" x14ac:dyDescent="0.2">
      <c r="A33" s="25" t="s">
        <v>116</v>
      </c>
      <c r="B33" s="26" t="s">
        <v>117</v>
      </c>
      <c r="C33" s="27" t="s">
        <v>36</v>
      </c>
      <c r="D33" s="28">
        <v>20</v>
      </c>
      <c r="E33" s="28">
        <v>15</v>
      </c>
      <c r="F33" s="28">
        <v>25</v>
      </c>
      <c r="G33" s="28">
        <v>20</v>
      </c>
      <c r="H33" s="28">
        <f t="shared" si="0"/>
        <v>11.2</v>
      </c>
      <c r="I33" s="43">
        <v>2500</v>
      </c>
      <c r="J33" s="41">
        <v>28000</v>
      </c>
      <c r="K33" s="41"/>
      <c r="L33" s="30" t="s">
        <v>29</v>
      </c>
      <c r="M33" s="10"/>
      <c r="N33" s="10"/>
      <c r="O33" s="11"/>
    </row>
    <row r="34" spans="1:15" ht="24" customHeight="1" x14ac:dyDescent="0.2">
      <c r="A34" s="19" t="s">
        <v>44</v>
      </c>
      <c r="B34" s="20" t="s">
        <v>119</v>
      </c>
      <c r="C34" s="21" t="s">
        <v>36</v>
      </c>
      <c r="D34" s="22">
        <v>15</v>
      </c>
      <c r="E34" s="22">
        <v>10</v>
      </c>
      <c r="F34" s="22">
        <v>10</v>
      </c>
      <c r="G34" s="22">
        <v>5</v>
      </c>
      <c r="H34" s="22">
        <f t="shared" si="0"/>
        <v>4.4444444444444446</v>
      </c>
      <c r="I34" s="42">
        <v>1800</v>
      </c>
      <c r="J34" s="38">
        <v>8000</v>
      </c>
      <c r="K34" s="38"/>
      <c r="L34" s="24" t="s">
        <v>29</v>
      </c>
      <c r="M34" s="8"/>
      <c r="N34" s="8"/>
      <c r="O34" s="9"/>
    </row>
    <row r="35" spans="1:15" ht="24" customHeight="1" x14ac:dyDescent="0.2">
      <c r="A35" s="25" t="s">
        <v>122</v>
      </c>
      <c r="B35" s="26" t="s">
        <v>123</v>
      </c>
      <c r="C35" s="27" t="s">
        <v>36</v>
      </c>
      <c r="D35" s="28">
        <v>7</v>
      </c>
      <c r="E35" s="28">
        <v>5</v>
      </c>
      <c r="F35" s="28">
        <v>9</v>
      </c>
      <c r="G35" s="28">
        <v>4</v>
      </c>
      <c r="H35" s="28">
        <f t="shared" si="0"/>
        <v>1.935483870967742</v>
      </c>
      <c r="I35" s="43">
        <v>6200</v>
      </c>
      <c r="J35" s="41">
        <v>12000</v>
      </c>
      <c r="K35" s="41"/>
      <c r="L35" s="30" t="s">
        <v>29</v>
      </c>
      <c r="M35" s="10"/>
      <c r="N35" s="10"/>
      <c r="O35" s="11"/>
    </row>
    <row r="36" spans="1:15" ht="24" customHeight="1" x14ac:dyDescent="0.2">
      <c r="A36" s="19" t="s">
        <v>126</v>
      </c>
      <c r="B36" s="20" t="s">
        <v>127</v>
      </c>
      <c r="C36" s="21" t="s">
        <v>36</v>
      </c>
      <c r="D36" s="22">
        <v>2</v>
      </c>
      <c r="E36" s="22">
        <v>3</v>
      </c>
      <c r="F36" s="22">
        <v>1</v>
      </c>
      <c r="G36" s="22">
        <v>2</v>
      </c>
      <c r="H36" s="22">
        <f t="shared" si="0"/>
        <v>32</v>
      </c>
      <c r="I36" s="42">
        <v>2500</v>
      </c>
      <c r="J36" s="38">
        <v>80000</v>
      </c>
      <c r="K36" s="38"/>
      <c r="L36" s="24" t="s">
        <v>29</v>
      </c>
      <c r="M36" s="8"/>
      <c r="N36" s="8"/>
      <c r="O36" s="9"/>
    </row>
    <row r="37" spans="1:15" ht="24" customHeight="1" x14ac:dyDescent="0.2">
      <c r="A37" s="25" t="s">
        <v>128</v>
      </c>
      <c r="B37" s="26" t="s">
        <v>129</v>
      </c>
      <c r="C37" s="27" t="s">
        <v>36</v>
      </c>
      <c r="D37" s="28">
        <v>35</v>
      </c>
      <c r="E37" s="28">
        <v>30</v>
      </c>
      <c r="F37" s="28">
        <v>45</v>
      </c>
      <c r="G37" s="28">
        <v>55</v>
      </c>
      <c r="H37" s="28">
        <v>165</v>
      </c>
      <c r="I37" s="29"/>
      <c r="J37" s="41"/>
      <c r="K37" s="41"/>
      <c r="L37" s="30" t="s">
        <v>29</v>
      </c>
      <c r="M37" s="10"/>
      <c r="N37" s="10"/>
      <c r="O37" s="11"/>
    </row>
    <row r="38" spans="1:15" ht="24" customHeight="1" x14ac:dyDescent="0.2">
      <c r="A38" s="19" t="s">
        <v>132</v>
      </c>
      <c r="B38" s="20" t="s">
        <v>133</v>
      </c>
      <c r="C38" s="21" t="s">
        <v>36</v>
      </c>
      <c r="D38" s="22">
        <v>11</v>
      </c>
      <c r="E38" s="22">
        <v>13</v>
      </c>
      <c r="F38" s="22">
        <v>9</v>
      </c>
      <c r="G38" s="22">
        <v>7</v>
      </c>
      <c r="H38" s="22">
        <f>+I38</f>
        <v>3750</v>
      </c>
      <c r="I38" s="42">
        <v>3750</v>
      </c>
      <c r="J38" s="38">
        <v>300000</v>
      </c>
      <c r="K38" s="38"/>
      <c r="L38" s="24" t="s">
        <v>29</v>
      </c>
      <c r="M38" s="8"/>
      <c r="N38" s="8"/>
      <c r="O38" s="9"/>
    </row>
    <row r="39" spans="1:15" ht="24" customHeight="1" x14ac:dyDescent="0.2">
      <c r="A39" s="25" t="s">
        <v>73</v>
      </c>
      <c r="B39" s="26" t="s">
        <v>136</v>
      </c>
      <c r="C39" s="27" t="s">
        <v>36</v>
      </c>
      <c r="D39" s="28">
        <v>3</v>
      </c>
      <c r="E39" s="28">
        <v>5</v>
      </c>
      <c r="F39" s="28">
        <v>7</v>
      </c>
      <c r="G39" s="28">
        <v>9</v>
      </c>
      <c r="H39" s="28">
        <f>+J39/I39</f>
        <v>13.28</v>
      </c>
      <c r="I39" s="43">
        <v>6250</v>
      </c>
      <c r="J39" s="41">
        <v>83000</v>
      </c>
      <c r="K39" s="41"/>
      <c r="L39" s="30" t="s">
        <v>29</v>
      </c>
      <c r="M39" s="10"/>
      <c r="N39" s="10"/>
      <c r="O39" s="11"/>
    </row>
    <row r="40" spans="1:15" ht="24" customHeight="1" x14ac:dyDescent="0.2">
      <c r="A40" s="19" t="s">
        <v>137</v>
      </c>
      <c r="B40" s="20" t="s">
        <v>138</v>
      </c>
      <c r="C40" s="21" t="s">
        <v>41</v>
      </c>
      <c r="D40" s="22">
        <v>4</v>
      </c>
      <c r="E40" s="22">
        <v>4</v>
      </c>
      <c r="F40" s="22">
        <v>4</v>
      </c>
      <c r="G40" s="22">
        <v>4</v>
      </c>
      <c r="H40" s="22">
        <f>+J40/I40</f>
        <v>8.8888888888888893</v>
      </c>
      <c r="I40" s="42">
        <v>4500</v>
      </c>
      <c r="J40" s="38">
        <v>40000</v>
      </c>
      <c r="K40" s="38"/>
      <c r="L40" s="24" t="s">
        <v>29</v>
      </c>
      <c r="M40" s="8"/>
      <c r="N40" s="8"/>
      <c r="O40" s="9"/>
    </row>
    <row r="41" spans="1:15" s="54" customFormat="1" ht="24" customHeight="1" x14ac:dyDescent="0.2">
      <c r="A41" s="45" t="s">
        <v>140</v>
      </c>
      <c r="B41" s="46" t="s">
        <v>141</v>
      </c>
      <c r="C41" s="47" t="s">
        <v>41</v>
      </c>
      <c r="D41" s="48">
        <v>2</v>
      </c>
      <c r="E41" s="48">
        <v>2</v>
      </c>
      <c r="F41" s="48">
        <v>2</v>
      </c>
      <c r="G41" s="48">
        <v>1</v>
      </c>
      <c r="H41" s="48">
        <v>7</v>
      </c>
      <c r="I41" s="55"/>
      <c r="J41" s="50"/>
      <c r="K41" s="50"/>
      <c r="L41" s="51" t="s">
        <v>29</v>
      </c>
      <c r="M41" s="52"/>
      <c r="N41" s="52"/>
      <c r="O41" s="53"/>
    </row>
    <row r="42" spans="1:15" ht="24" customHeight="1" x14ac:dyDescent="0.2">
      <c r="A42" s="19" t="s">
        <v>143</v>
      </c>
      <c r="B42" s="20" t="s">
        <v>144</v>
      </c>
      <c r="C42" s="21" t="s">
        <v>41</v>
      </c>
      <c r="D42" s="22">
        <v>5</v>
      </c>
      <c r="E42" s="22">
        <v>9</v>
      </c>
      <c r="F42" s="22">
        <v>4</v>
      </c>
      <c r="G42" s="22">
        <v>7</v>
      </c>
      <c r="H42" s="22">
        <v>12</v>
      </c>
      <c r="I42" s="42">
        <f>+J42/H42</f>
        <v>12000</v>
      </c>
      <c r="J42" s="38">
        <v>144000</v>
      </c>
      <c r="K42" s="38"/>
      <c r="L42" s="24" t="s">
        <v>29</v>
      </c>
      <c r="M42" s="8"/>
      <c r="N42" s="8"/>
      <c r="O42" s="9"/>
    </row>
    <row r="43" spans="1:15" s="54" customFormat="1" ht="24" customHeight="1" x14ac:dyDescent="0.2">
      <c r="A43" s="45" t="s">
        <v>143</v>
      </c>
      <c r="B43" s="46" t="s">
        <v>147</v>
      </c>
      <c r="C43" s="47" t="s">
        <v>41</v>
      </c>
      <c r="D43" s="48">
        <v>3</v>
      </c>
      <c r="E43" s="48">
        <v>3</v>
      </c>
      <c r="F43" s="48">
        <v>3</v>
      </c>
      <c r="G43" s="48">
        <v>3</v>
      </c>
      <c r="H43" s="48">
        <v>12</v>
      </c>
      <c r="I43" s="55">
        <f>+J43/H43</f>
        <v>6666.666666666667</v>
      </c>
      <c r="J43" s="50">
        <v>80000</v>
      </c>
      <c r="K43" s="50"/>
      <c r="L43" s="51" t="s">
        <v>29</v>
      </c>
      <c r="M43" s="52"/>
      <c r="N43" s="52"/>
      <c r="O43" s="53"/>
    </row>
    <row r="44" spans="1:15" s="54" customFormat="1" ht="24" customHeight="1" x14ac:dyDescent="0.2">
      <c r="A44" s="45" t="s">
        <v>143</v>
      </c>
      <c r="B44" s="46" t="s">
        <v>175</v>
      </c>
      <c r="C44" s="47" t="s">
        <v>41</v>
      </c>
      <c r="D44" s="48">
        <v>3</v>
      </c>
      <c r="E44" s="48">
        <v>3</v>
      </c>
      <c r="F44" s="48">
        <v>3</v>
      </c>
      <c r="G44" s="48">
        <v>3</v>
      </c>
      <c r="H44" s="48">
        <v>12</v>
      </c>
      <c r="I44" s="55">
        <f>+J44/H44</f>
        <v>900</v>
      </c>
      <c r="J44" s="50">
        <v>10800</v>
      </c>
      <c r="K44" s="50"/>
      <c r="L44" s="51" t="s">
        <v>29</v>
      </c>
      <c r="M44" s="52"/>
      <c r="N44" s="52"/>
      <c r="O44" s="53"/>
    </row>
    <row r="45" spans="1:15" ht="35.25" customHeight="1" x14ac:dyDescent="0.2">
      <c r="A45" s="19" t="s">
        <v>150</v>
      </c>
      <c r="B45" s="20" t="s">
        <v>151</v>
      </c>
      <c r="C45" s="21" t="s">
        <v>36</v>
      </c>
      <c r="D45" s="22">
        <v>4</v>
      </c>
      <c r="E45" s="22">
        <v>2</v>
      </c>
      <c r="F45" s="22">
        <v>3</v>
      </c>
      <c r="G45" s="22">
        <v>1</v>
      </c>
      <c r="H45" s="22">
        <f>+J45/I45</f>
        <v>50</v>
      </c>
      <c r="I45" s="23">
        <v>500</v>
      </c>
      <c r="J45" s="38">
        <v>25000</v>
      </c>
      <c r="K45" s="38"/>
      <c r="L45" s="24" t="s">
        <v>29</v>
      </c>
      <c r="M45" s="8"/>
      <c r="N45" s="8"/>
      <c r="O45" s="9"/>
    </row>
    <row r="46" spans="1:15" ht="24" customHeight="1" x14ac:dyDescent="0.2">
      <c r="A46" s="25" t="s">
        <v>152</v>
      </c>
      <c r="B46" s="26" t="s">
        <v>153</v>
      </c>
      <c r="C46" s="27" t="s">
        <v>36</v>
      </c>
      <c r="D46" s="28">
        <v>2</v>
      </c>
      <c r="E46" s="28">
        <v>1</v>
      </c>
      <c r="F46" s="28">
        <v>1</v>
      </c>
      <c r="G46" s="28">
        <v>1</v>
      </c>
      <c r="H46" s="28">
        <f>+J46/I46</f>
        <v>5</v>
      </c>
      <c r="I46" s="29">
        <v>3000</v>
      </c>
      <c r="J46" s="41">
        <v>15000</v>
      </c>
      <c r="K46" s="41"/>
      <c r="L46" s="30" t="s">
        <v>29</v>
      </c>
      <c r="M46" s="10"/>
      <c r="N46" s="10"/>
      <c r="O46" s="11"/>
    </row>
    <row r="47" spans="1:15" ht="24" customHeight="1" x14ac:dyDescent="0.2">
      <c r="A47" s="12"/>
      <c r="B47" s="8"/>
      <c r="C47" s="8"/>
      <c r="D47" s="8"/>
      <c r="E47" s="8"/>
      <c r="F47" s="8"/>
      <c r="G47" s="8"/>
      <c r="H47" s="8"/>
      <c r="I47" s="8"/>
      <c r="J47" s="44">
        <v>7701587.3700000001</v>
      </c>
      <c r="K47" s="8"/>
      <c r="L47" s="8"/>
      <c r="M47" s="8"/>
      <c r="N47" s="8"/>
      <c r="O47" s="9"/>
    </row>
    <row r="48" spans="1:15" ht="24" customHeight="1" x14ac:dyDescent="0.2">
      <c r="A48" s="13"/>
      <c r="B48" s="14"/>
      <c r="C48" s="14"/>
      <c r="D48" s="14"/>
      <c r="E48" s="14"/>
      <c r="F48" s="14"/>
      <c r="G48" s="14"/>
      <c r="H48" s="14"/>
      <c r="I48" s="14"/>
      <c r="J48" s="40">
        <f>SUM(J10:J47)</f>
        <v>17880732.572000001</v>
      </c>
      <c r="K48" s="14"/>
      <c r="L48" s="14"/>
      <c r="M48" s="14"/>
      <c r="N48" s="14"/>
      <c r="O48" s="15"/>
    </row>
    <row r="49" spans="10:10" ht="15" customHeight="1" x14ac:dyDescent="0.2"/>
    <row r="50" spans="10:10" ht="15" customHeight="1" x14ac:dyDescent="0.2">
      <c r="J50" s="39"/>
    </row>
    <row r="51" spans="10:10" ht="15" customHeight="1" x14ac:dyDescent="0.2">
      <c r="J51" s="39"/>
    </row>
    <row r="52" spans="10:10" x14ac:dyDescent="0.2">
      <c r="J52" s="39">
        <f>+J44+J43+J32+J26+J20+J15+J14+J13+J11</f>
        <v>1177800</v>
      </c>
    </row>
    <row r="53" spans="10:10" x14ac:dyDescent="0.2">
      <c r="J53" s="39">
        <f>+J48-J47-J52</f>
        <v>9001345.2019999996</v>
      </c>
    </row>
    <row r="54" spans="10:10" x14ac:dyDescent="0.2">
      <c r="J54" s="39">
        <f>+J47</f>
        <v>7701587.3700000001</v>
      </c>
    </row>
  </sheetData>
  <mergeCells count="7">
    <mergeCell ref="A1:M4"/>
    <mergeCell ref="A5:O5"/>
    <mergeCell ref="A6:O6"/>
    <mergeCell ref="A7:O7"/>
    <mergeCell ref="A8:C8"/>
    <mergeCell ref="D8:G8"/>
    <mergeCell ref="H8:O8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>
      <selection activeCell="E21" sqref="E21"/>
    </sheetView>
  </sheetViews>
  <sheetFormatPr baseColWidth="10" defaultColWidth="9.33203125" defaultRowHeight="12" x14ac:dyDescent="0.2"/>
  <cols>
    <col min="1" max="1" width="61.33203125" style="56" customWidth="1"/>
    <col min="2" max="2" width="16.1640625" style="56" customWidth="1"/>
    <col min="3" max="3" width="24.1640625" style="56" customWidth="1"/>
    <col min="4" max="4" width="9.33203125" style="56"/>
    <col min="5" max="5" width="14" style="56" bestFit="1" customWidth="1"/>
    <col min="6" max="16384" width="9.33203125" style="56"/>
  </cols>
  <sheetData/>
  <pageMargins left="0.25" right="0.25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G1"/>
  <sheetViews>
    <sheetView workbookViewId="0">
      <selection activeCell="B23" sqref="B23"/>
    </sheetView>
  </sheetViews>
  <sheetFormatPr baseColWidth="10" defaultColWidth="9.33203125" defaultRowHeight="12" x14ac:dyDescent="0.2"/>
  <cols>
    <col min="1" max="1" width="58.1640625" style="56" customWidth="1"/>
    <col min="2" max="2" width="16.1640625" style="56" customWidth="1"/>
    <col min="3" max="3" width="24.1640625" style="56" customWidth="1"/>
    <col min="4" max="4" width="9.33203125" style="56"/>
    <col min="5" max="5" width="14" style="56" bestFit="1" customWidth="1"/>
    <col min="6" max="6" width="9.33203125" style="56"/>
    <col min="7" max="7" width="16.5" style="58" customWidth="1"/>
    <col min="8" max="16384" width="9.33203125" style="56"/>
  </cols>
  <sheetData>
    <row r="1" ht="23.1" customHeight="1" x14ac:dyDescent="0.2"/>
  </sheetData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Table 1</vt:lpstr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Raphael Fuentes</dc:creator>
  <cp:lastModifiedBy>HOLA</cp:lastModifiedBy>
  <cp:lastPrinted>2021-02-15T14:52:28Z</cp:lastPrinted>
  <dcterms:created xsi:type="dcterms:W3CDTF">2021-02-13T01:27:16Z</dcterms:created>
  <dcterms:modified xsi:type="dcterms:W3CDTF">2021-03-09T14:14:01Z</dcterms:modified>
</cp:coreProperties>
</file>